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60" windowHeight="7590" tabRatio="769" activeTab="2"/>
  </bookViews>
  <sheets>
    <sheet name="FIRST EXAM" sheetId="31" r:id="rId1"/>
    <sheet name="SECOND EXAM" sheetId="32" r:id="rId2"/>
    <sheet name="BORD EXAM" sheetId="33" r:id="rId3"/>
    <sheet name="Sheet1" sheetId="34" r:id="rId4"/>
  </sheets>
  <definedNames>
    <definedName name="Exam" localSheetId="2">#REF!</definedName>
    <definedName name="Exam" localSheetId="0">#REF!</definedName>
    <definedName name="Exam" localSheetId="1">#REF!</definedName>
    <definedName name="Exam">#REF!</definedName>
    <definedName name="MASTERCOPY" localSheetId="2">'BORD EXAM'!$AY$4:$CB$175</definedName>
    <definedName name="MASTERCOPY" localSheetId="0">'FIRST EXAM'!$AY$4:$CB$175</definedName>
    <definedName name="MASTERCOPY" localSheetId="1">'SECOND EXAM'!$AY$4:$CB$175</definedName>
    <definedName name="MASTERCOPY">#REF!</definedName>
    <definedName name="_xlnm.Print_Area" localSheetId="2">'BORD EXAM'!$A$1:$U$87</definedName>
    <definedName name="_xlnm.Print_Area" localSheetId="0">'FIRST EXAM'!$A$1:$U$87</definedName>
    <definedName name="_xlnm.Print_Area" localSheetId="1">'SECOND EXAM'!$A$1:$U$87</definedName>
    <definedName name="_xlnm.Print_Titles" localSheetId="2">'BORD EXAM'!$4:$6</definedName>
    <definedName name="_xlnm.Print_Titles" localSheetId="0">'FIRST EXAM'!$4:$6</definedName>
    <definedName name="_xlnm.Print_Titles" localSheetId="1">'SECOND EXAM'!$4:$6</definedName>
  </definedNames>
  <calcPr calcId="124519"/>
  <customWorkbookViews>
    <customWorkbookView name="NISHANT - Personal View" guid="{E42C9261-862B-4120-9EDA-FD16A223A2B3}" mergeInterval="0" personalView="1" maximized="1" xWindow="1" yWindow="1" windowWidth="1360" windowHeight="515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Z158" i="33"/>
  <c r="CA158" s="1"/>
  <c r="CA157"/>
  <c r="BZ157"/>
  <c r="BZ156"/>
  <c r="CA156" s="1"/>
  <c r="CA155"/>
  <c r="BZ155"/>
  <c r="BZ154"/>
  <c r="CA154" s="1"/>
  <c r="CA153"/>
  <c r="BZ153"/>
  <c r="BZ152"/>
  <c r="CA152" s="1"/>
  <c r="CA151"/>
  <c r="BZ151"/>
  <c r="BZ150"/>
  <c r="CA150" s="1"/>
  <c r="CA149"/>
  <c r="BZ149"/>
  <c r="BZ148"/>
  <c r="CA148" s="1"/>
  <c r="CA147"/>
  <c r="BZ147"/>
  <c r="BZ146"/>
  <c r="CA146" s="1"/>
  <c r="CA145"/>
  <c r="BZ145"/>
  <c r="BZ144"/>
  <c r="CA144" s="1"/>
  <c r="CA143"/>
  <c r="BZ143"/>
  <c r="BZ142"/>
  <c r="CA142" s="1"/>
  <c r="CA141"/>
  <c r="BZ141"/>
  <c r="BZ140"/>
  <c r="CA140" s="1"/>
  <c r="CA139"/>
  <c r="BZ139"/>
  <c r="BZ138"/>
  <c r="CA138" s="1"/>
  <c r="CA137"/>
  <c r="BZ137"/>
  <c r="BZ136"/>
  <c r="CA136" s="1"/>
  <c r="CA135"/>
  <c r="BZ135"/>
  <c r="BZ134"/>
  <c r="CA134" s="1"/>
  <c r="CA133"/>
  <c r="BZ133"/>
  <c r="BZ132"/>
  <c r="CA132" s="1"/>
  <c r="CA131"/>
  <c r="BZ131"/>
  <c r="BZ130"/>
  <c r="CA130" s="1"/>
  <c r="CA129"/>
  <c r="BZ129"/>
  <c r="BZ128"/>
  <c r="CA128" s="1"/>
  <c r="CA127"/>
  <c r="BZ127"/>
  <c r="BZ126"/>
  <c r="CA126" s="1"/>
  <c r="CA125"/>
  <c r="BZ125"/>
  <c r="BZ124"/>
  <c r="CA124" s="1"/>
  <c r="CA123"/>
  <c r="BZ123"/>
  <c r="BZ122"/>
  <c r="CA122" s="1"/>
  <c r="BZ121"/>
  <c r="CA121" s="1"/>
  <c r="BZ120"/>
  <c r="CA120" s="1"/>
  <c r="CA119"/>
  <c r="BZ119"/>
  <c r="BZ118"/>
  <c r="CA118" s="1"/>
  <c r="BZ117"/>
  <c r="CA117" s="1"/>
  <c r="BZ116"/>
  <c r="CA116" s="1"/>
  <c r="CA115"/>
  <c r="BZ115"/>
  <c r="BZ114"/>
  <c r="CA114" s="1"/>
  <c r="BZ113"/>
  <c r="CA113" s="1"/>
  <c r="BZ112"/>
  <c r="CA112" s="1"/>
  <c r="CA111"/>
  <c r="BZ111"/>
  <c r="CA110"/>
  <c r="BZ110"/>
  <c r="BZ109"/>
  <c r="CA109" s="1"/>
  <c r="BZ108"/>
  <c r="CA108" s="1"/>
  <c r="CA107"/>
  <c r="BZ107"/>
  <c r="CA106"/>
  <c r="BZ106"/>
  <c r="BZ105"/>
  <c r="CA105" s="1"/>
  <c r="BZ104"/>
  <c r="CA104" s="1"/>
  <c r="CA103"/>
  <c r="BZ103"/>
  <c r="CA102"/>
  <c r="BZ102"/>
  <c r="BZ101"/>
  <c r="CA101" s="1"/>
  <c r="BM101"/>
  <c r="BZ100"/>
  <c r="CA100" s="1"/>
  <c r="CA99"/>
  <c r="BZ99"/>
  <c r="CA98"/>
  <c r="BZ98"/>
  <c r="BZ97"/>
  <c r="CA97" s="1"/>
  <c r="BZ96"/>
  <c r="CA96" s="1"/>
  <c r="CA95"/>
  <c r="BZ95"/>
  <c r="CA94"/>
  <c r="BZ94"/>
  <c r="BZ93"/>
  <c r="CA93" s="1"/>
  <c r="BZ92"/>
  <c r="CA92" s="1"/>
  <c r="CA91"/>
  <c r="BZ91"/>
  <c r="CA90"/>
  <c r="BZ90"/>
  <c r="BZ89"/>
  <c r="CA89" s="1"/>
  <c r="BZ88"/>
  <c r="CA88" s="1"/>
  <c r="CA87"/>
  <c r="BZ87"/>
  <c r="T87"/>
  <c r="S87"/>
  <c r="R87"/>
  <c r="Q87"/>
  <c r="P87"/>
  <c r="O87"/>
  <c r="N87"/>
  <c r="M87"/>
  <c r="L87"/>
  <c r="K87"/>
  <c r="J87"/>
  <c r="I87"/>
  <c r="H87"/>
  <c r="G87"/>
  <c r="F87"/>
  <c r="E87"/>
  <c r="U87" s="1"/>
  <c r="D87"/>
  <c r="BZ86"/>
  <c r="CA86" s="1"/>
  <c r="T86"/>
  <c r="S86"/>
  <c r="R86"/>
  <c r="Q86"/>
  <c r="P86"/>
  <c r="O86"/>
  <c r="N86"/>
  <c r="M86"/>
  <c r="L86"/>
  <c r="K86"/>
  <c r="J86"/>
  <c r="I86"/>
  <c r="H86"/>
  <c r="G86"/>
  <c r="F86"/>
  <c r="E86"/>
  <c r="U86" s="1"/>
  <c r="D86"/>
  <c r="CA85"/>
  <c r="BZ85"/>
  <c r="T85"/>
  <c r="S85"/>
  <c r="R85"/>
  <c r="Q85"/>
  <c r="P85"/>
  <c r="O85"/>
  <c r="N85"/>
  <c r="M85"/>
  <c r="L85"/>
  <c r="K85"/>
  <c r="J85"/>
  <c r="I85"/>
  <c r="H85"/>
  <c r="G85"/>
  <c r="F85"/>
  <c r="E85"/>
  <c r="D85"/>
  <c r="CA84"/>
  <c r="BZ84"/>
  <c r="T84"/>
  <c r="S84"/>
  <c r="R84"/>
  <c r="Q84"/>
  <c r="P84"/>
  <c r="O84"/>
  <c r="N84"/>
  <c r="M84"/>
  <c r="L84"/>
  <c r="K84"/>
  <c r="J84"/>
  <c r="I84"/>
  <c r="H84"/>
  <c r="G84"/>
  <c r="F84"/>
  <c r="E84"/>
  <c r="D84"/>
  <c r="CA83"/>
  <c r="BZ83"/>
  <c r="T83"/>
  <c r="S83"/>
  <c r="R83"/>
  <c r="Q83"/>
  <c r="P83"/>
  <c r="O83"/>
  <c r="N83"/>
  <c r="M83"/>
  <c r="L83"/>
  <c r="K83"/>
  <c r="J83"/>
  <c r="I83"/>
  <c r="H83"/>
  <c r="G83"/>
  <c r="F83"/>
  <c r="E83"/>
  <c r="U83" s="1"/>
  <c r="D83"/>
  <c r="BZ82"/>
  <c r="CA82" s="1"/>
  <c r="T82"/>
  <c r="S82"/>
  <c r="R82"/>
  <c r="Q82"/>
  <c r="P82"/>
  <c r="O82"/>
  <c r="N82"/>
  <c r="M82"/>
  <c r="L82"/>
  <c r="K82"/>
  <c r="J82"/>
  <c r="I82"/>
  <c r="H82"/>
  <c r="G82"/>
  <c r="F82"/>
  <c r="E82"/>
  <c r="U82" s="1"/>
  <c r="D82"/>
  <c r="BZ81"/>
  <c r="CA81" s="1"/>
  <c r="T81"/>
  <c r="S81"/>
  <c r="R81"/>
  <c r="Q81"/>
  <c r="P81"/>
  <c r="O81"/>
  <c r="N81"/>
  <c r="M81"/>
  <c r="L81"/>
  <c r="K81"/>
  <c r="J81"/>
  <c r="I81"/>
  <c r="H81"/>
  <c r="G81"/>
  <c r="F81"/>
  <c r="E81"/>
  <c r="U81" s="1"/>
  <c r="D81"/>
  <c r="CA80"/>
  <c r="BZ80"/>
  <c r="T80"/>
  <c r="S80"/>
  <c r="R80"/>
  <c r="Q80"/>
  <c r="P80"/>
  <c r="O80"/>
  <c r="N80"/>
  <c r="M80"/>
  <c r="L80"/>
  <c r="K80"/>
  <c r="J80"/>
  <c r="I80"/>
  <c r="H80"/>
  <c r="G80"/>
  <c r="F80"/>
  <c r="E80"/>
  <c r="U80" s="1"/>
  <c r="D80"/>
  <c r="CA79"/>
  <c r="BZ79"/>
  <c r="T79"/>
  <c r="S79"/>
  <c r="R79"/>
  <c r="Q79"/>
  <c r="P79"/>
  <c r="O79"/>
  <c r="N79"/>
  <c r="M79"/>
  <c r="L79"/>
  <c r="K79"/>
  <c r="J79"/>
  <c r="I79"/>
  <c r="H79"/>
  <c r="G79"/>
  <c r="F79"/>
  <c r="E79"/>
  <c r="U79" s="1"/>
  <c r="D79"/>
  <c r="BZ78"/>
  <c r="CA78" s="1"/>
  <c r="T78"/>
  <c r="S78"/>
  <c r="R78"/>
  <c r="Q78"/>
  <c r="P78"/>
  <c r="O78"/>
  <c r="N78"/>
  <c r="M78"/>
  <c r="L78"/>
  <c r="K78"/>
  <c r="J78"/>
  <c r="I78"/>
  <c r="H78"/>
  <c r="G78"/>
  <c r="F78"/>
  <c r="E78"/>
  <c r="U78" s="1"/>
  <c r="D78"/>
  <c r="BZ77"/>
  <c r="CA77" s="1"/>
  <c r="T77"/>
  <c r="S77"/>
  <c r="R77"/>
  <c r="Q77"/>
  <c r="P77"/>
  <c r="O77"/>
  <c r="N77"/>
  <c r="M77"/>
  <c r="L77"/>
  <c r="K77"/>
  <c r="J77"/>
  <c r="I77"/>
  <c r="H77"/>
  <c r="G77"/>
  <c r="F77"/>
  <c r="E77"/>
  <c r="D77"/>
  <c r="CA76"/>
  <c r="BZ76"/>
  <c r="T76"/>
  <c r="S76"/>
  <c r="R76"/>
  <c r="Q76"/>
  <c r="P76"/>
  <c r="O76"/>
  <c r="N76"/>
  <c r="M76"/>
  <c r="L76"/>
  <c r="K76"/>
  <c r="J76"/>
  <c r="I76"/>
  <c r="H76"/>
  <c r="G76"/>
  <c r="F76"/>
  <c r="E76"/>
  <c r="D76"/>
  <c r="CA75"/>
  <c r="BZ75"/>
  <c r="T75"/>
  <c r="S75"/>
  <c r="R75"/>
  <c r="Q75"/>
  <c r="P75"/>
  <c r="O75"/>
  <c r="N75"/>
  <c r="M75"/>
  <c r="L75"/>
  <c r="K75"/>
  <c r="J75"/>
  <c r="I75"/>
  <c r="H75"/>
  <c r="G75"/>
  <c r="F75"/>
  <c r="E75"/>
  <c r="D75"/>
  <c r="BZ74"/>
  <c r="CA74" s="1"/>
  <c r="T74"/>
  <c r="S74"/>
  <c r="R74"/>
  <c r="Q74"/>
  <c r="P74"/>
  <c r="O74"/>
  <c r="N74"/>
  <c r="M74"/>
  <c r="L74"/>
  <c r="K74"/>
  <c r="J74"/>
  <c r="I74"/>
  <c r="H74"/>
  <c r="G74"/>
  <c r="F74"/>
  <c r="E74"/>
  <c r="D74"/>
  <c r="BZ73"/>
  <c r="CA73" s="1"/>
  <c r="T73"/>
  <c r="S73"/>
  <c r="R73"/>
  <c r="Q73"/>
  <c r="P73"/>
  <c r="O73"/>
  <c r="N73"/>
  <c r="M73"/>
  <c r="L73"/>
  <c r="K73"/>
  <c r="J73"/>
  <c r="I73"/>
  <c r="H73"/>
  <c r="G73"/>
  <c r="F73"/>
  <c r="E73"/>
  <c r="D73"/>
  <c r="CA72"/>
  <c r="BZ72"/>
  <c r="T72"/>
  <c r="S72"/>
  <c r="R72"/>
  <c r="Q72"/>
  <c r="P72"/>
  <c r="O72"/>
  <c r="N72"/>
  <c r="M72"/>
  <c r="L72"/>
  <c r="K72"/>
  <c r="J72"/>
  <c r="I72"/>
  <c r="H72"/>
  <c r="G72"/>
  <c r="F72"/>
  <c r="E72"/>
  <c r="U72" s="1"/>
  <c r="D72"/>
  <c r="CA71"/>
  <c r="BZ71"/>
  <c r="T71"/>
  <c r="S71"/>
  <c r="R71"/>
  <c r="Q71"/>
  <c r="P71"/>
  <c r="O71"/>
  <c r="N71"/>
  <c r="M71"/>
  <c r="L71"/>
  <c r="K71"/>
  <c r="J71"/>
  <c r="I71"/>
  <c r="H71"/>
  <c r="G71"/>
  <c r="F71"/>
  <c r="E71"/>
  <c r="D71"/>
  <c r="BZ70"/>
  <c r="CA70" s="1"/>
  <c r="T70"/>
  <c r="S70"/>
  <c r="R70"/>
  <c r="Q70"/>
  <c r="P70"/>
  <c r="O70"/>
  <c r="N70"/>
  <c r="M70"/>
  <c r="L70"/>
  <c r="K70"/>
  <c r="J70"/>
  <c r="I70"/>
  <c r="H70"/>
  <c r="G70"/>
  <c r="F70"/>
  <c r="E70"/>
  <c r="D70"/>
  <c r="BZ69"/>
  <c r="CA69" s="1"/>
  <c r="T69"/>
  <c r="S69"/>
  <c r="R69"/>
  <c r="Q69"/>
  <c r="P69"/>
  <c r="O69"/>
  <c r="N69"/>
  <c r="M69"/>
  <c r="L69"/>
  <c r="K69"/>
  <c r="J69"/>
  <c r="I69"/>
  <c r="H69"/>
  <c r="G69"/>
  <c r="F69"/>
  <c r="E69"/>
  <c r="D69"/>
  <c r="CA68"/>
  <c r="BZ68"/>
  <c r="T68"/>
  <c r="S68"/>
  <c r="R68"/>
  <c r="Q68"/>
  <c r="P68"/>
  <c r="O68"/>
  <c r="N68"/>
  <c r="M68"/>
  <c r="L68"/>
  <c r="K68"/>
  <c r="J68"/>
  <c r="I68"/>
  <c r="H68"/>
  <c r="G68"/>
  <c r="F68"/>
  <c r="E68"/>
  <c r="D68"/>
  <c r="CA67"/>
  <c r="BZ67"/>
  <c r="T67"/>
  <c r="S67"/>
  <c r="R67"/>
  <c r="Q67"/>
  <c r="P67"/>
  <c r="O67"/>
  <c r="N67"/>
  <c r="M67"/>
  <c r="L67"/>
  <c r="K67"/>
  <c r="J67"/>
  <c r="I67"/>
  <c r="H67"/>
  <c r="G67"/>
  <c r="F67"/>
  <c r="E67"/>
  <c r="D67"/>
  <c r="BZ66"/>
  <c r="CA66" s="1"/>
  <c r="T66"/>
  <c r="S66"/>
  <c r="R66"/>
  <c r="Q66"/>
  <c r="P66"/>
  <c r="O66"/>
  <c r="N66"/>
  <c r="M66"/>
  <c r="L66"/>
  <c r="K66"/>
  <c r="J66"/>
  <c r="I66"/>
  <c r="H66"/>
  <c r="G66"/>
  <c r="F66"/>
  <c r="E66"/>
  <c r="D66"/>
  <c r="BZ65"/>
  <c r="CA65" s="1"/>
  <c r="T65"/>
  <c r="S65"/>
  <c r="R65"/>
  <c r="Q65"/>
  <c r="P65"/>
  <c r="O65"/>
  <c r="N65"/>
  <c r="M65"/>
  <c r="L65"/>
  <c r="K65"/>
  <c r="J65"/>
  <c r="I65"/>
  <c r="H65"/>
  <c r="G65"/>
  <c r="F65"/>
  <c r="E65"/>
  <c r="D65"/>
  <c r="CA64"/>
  <c r="BZ64"/>
  <c r="T64"/>
  <c r="S64"/>
  <c r="R64"/>
  <c r="Q64"/>
  <c r="P64"/>
  <c r="O64"/>
  <c r="N64"/>
  <c r="M64"/>
  <c r="L64"/>
  <c r="K64"/>
  <c r="J64"/>
  <c r="I64"/>
  <c r="H64"/>
  <c r="G64"/>
  <c r="F64"/>
  <c r="E64"/>
  <c r="U64" s="1"/>
  <c r="D64"/>
  <c r="CA63"/>
  <c r="BZ63"/>
  <c r="T63"/>
  <c r="S63"/>
  <c r="R63"/>
  <c r="Q63"/>
  <c r="P63"/>
  <c r="O63"/>
  <c r="N63"/>
  <c r="M63"/>
  <c r="L63"/>
  <c r="K63"/>
  <c r="J63"/>
  <c r="I63"/>
  <c r="H63"/>
  <c r="G63"/>
  <c r="F63"/>
  <c r="E63"/>
  <c r="D63"/>
  <c r="BZ62"/>
  <c r="CA62" s="1"/>
  <c r="T62"/>
  <c r="S62"/>
  <c r="R62"/>
  <c r="Q62"/>
  <c r="P62"/>
  <c r="O62"/>
  <c r="N62"/>
  <c r="M62"/>
  <c r="L62"/>
  <c r="K62"/>
  <c r="J62"/>
  <c r="I62"/>
  <c r="H62"/>
  <c r="G62"/>
  <c r="F62"/>
  <c r="E62"/>
  <c r="D62"/>
  <c r="BZ61"/>
  <c r="CA61" s="1"/>
  <c r="T61"/>
  <c r="S61"/>
  <c r="R61"/>
  <c r="Q61"/>
  <c r="P61"/>
  <c r="O61"/>
  <c r="N61"/>
  <c r="M61"/>
  <c r="L61"/>
  <c r="K61"/>
  <c r="J61"/>
  <c r="I61"/>
  <c r="H61"/>
  <c r="G61"/>
  <c r="F61"/>
  <c r="E61"/>
  <c r="D61"/>
  <c r="CA60"/>
  <c r="BZ60"/>
  <c r="T60"/>
  <c r="S60"/>
  <c r="R60"/>
  <c r="Q60"/>
  <c r="P60"/>
  <c r="O60"/>
  <c r="N60"/>
  <c r="M60"/>
  <c r="L60"/>
  <c r="K60"/>
  <c r="J60"/>
  <c r="I60"/>
  <c r="H60"/>
  <c r="G60"/>
  <c r="F60"/>
  <c r="E60"/>
  <c r="D60"/>
  <c r="CA59"/>
  <c r="BZ59"/>
  <c r="T59"/>
  <c r="S59"/>
  <c r="R59"/>
  <c r="Q59"/>
  <c r="P59"/>
  <c r="O59"/>
  <c r="N59"/>
  <c r="M59"/>
  <c r="L59"/>
  <c r="K59"/>
  <c r="J59"/>
  <c r="I59"/>
  <c r="H59"/>
  <c r="G59"/>
  <c r="F59"/>
  <c r="E59"/>
  <c r="D59"/>
  <c r="BZ58"/>
  <c r="CA58" s="1"/>
  <c r="T58"/>
  <c r="S58"/>
  <c r="R58"/>
  <c r="Q58"/>
  <c r="P58"/>
  <c r="O58"/>
  <c r="N58"/>
  <c r="M58"/>
  <c r="L58"/>
  <c r="K58"/>
  <c r="J58"/>
  <c r="I58"/>
  <c r="H58"/>
  <c r="G58"/>
  <c r="F58"/>
  <c r="E58"/>
  <c r="D58"/>
  <c r="BZ57"/>
  <c r="CA57" s="1"/>
  <c r="T57"/>
  <c r="S57"/>
  <c r="R57"/>
  <c r="Q57"/>
  <c r="P57"/>
  <c r="O57"/>
  <c r="N57"/>
  <c r="M57"/>
  <c r="L57"/>
  <c r="K57"/>
  <c r="J57"/>
  <c r="I57"/>
  <c r="G57"/>
  <c r="E57"/>
  <c r="CA56"/>
  <c r="BZ56"/>
  <c r="T56"/>
  <c r="S56"/>
  <c r="R56"/>
  <c r="Q56"/>
  <c r="P56"/>
  <c r="O56"/>
  <c r="N56"/>
  <c r="M56"/>
  <c r="L56"/>
  <c r="K56"/>
  <c r="J56"/>
  <c r="I56"/>
  <c r="G56"/>
  <c r="E56"/>
  <c r="CA55"/>
  <c r="BZ55"/>
  <c r="T55"/>
  <c r="S55"/>
  <c r="R55"/>
  <c r="Q55"/>
  <c r="P55"/>
  <c r="O55"/>
  <c r="N55"/>
  <c r="M55"/>
  <c r="L55"/>
  <c r="K55"/>
  <c r="J55"/>
  <c r="I55"/>
  <c r="G55"/>
  <c r="E55"/>
  <c r="BZ54"/>
  <c r="CA54" s="1"/>
  <c r="T54"/>
  <c r="S54"/>
  <c r="R54"/>
  <c r="Q54"/>
  <c r="P54"/>
  <c r="O54"/>
  <c r="N54"/>
  <c r="M54"/>
  <c r="L54"/>
  <c r="K54"/>
  <c r="J54"/>
  <c r="I54"/>
  <c r="G54"/>
  <c r="E54"/>
  <c r="U54" s="1"/>
  <c r="BZ53"/>
  <c r="CA53" s="1"/>
  <c r="T53"/>
  <c r="S53"/>
  <c r="R53"/>
  <c r="Q53"/>
  <c r="P53"/>
  <c r="O53"/>
  <c r="N53"/>
  <c r="M53"/>
  <c r="L53"/>
  <c r="K53"/>
  <c r="J53"/>
  <c r="I53"/>
  <c r="G53"/>
  <c r="E53"/>
  <c r="CA52"/>
  <c r="BZ52"/>
  <c r="T52"/>
  <c r="S52"/>
  <c r="R52"/>
  <c r="Q52"/>
  <c r="P52"/>
  <c r="O52"/>
  <c r="N52"/>
  <c r="M52"/>
  <c r="L52"/>
  <c r="K52"/>
  <c r="J52"/>
  <c r="I52"/>
  <c r="G52"/>
  <c r="E52"/>
  <c r="BZ51"/>
  <c r="CA51" s="1"/>
  <c r="T51"/>
  <c r="S51"/>
  <c r="R51"/>
  <c r="Q51"/>
  <c r="P51"/>
  <c r="O51"/>
  <c r="N51"/>
  <c r="M51"/>
  <c r="L51"/>
  <c r="K51"/>
  <c r="J51"/>
  <c r="I51"/>
  <c r="G51"/>
  <c r="E51"/>
  <c r="U51" s="1"/>
  <c r="BZ50"/>
  <c r="CA50" s="1"/>
  <c r="T50"/>
  <c r="S50"/>
  <c r="R50"/>
  <c r="Q50"/>
  <c r="P50"/>
  <c r="O50"/>
  <c r="N50"/>
  <c r="M50"/>
  <c r="L50"/>
  <c r="K50"/>
  <c r="J50"/>
  <c r="I50"/>
  <c r="G50"/>
  <c r="E50"/>
  <c r="BZ49"/>
  <c r="CA49" s="1"/>
  <c r="T49"/>
  <c r="S49"/>
  <c r="R49"/>
  <c r="Q49"/>
  <c r="P49"/>
  <c r="O49"/>
  <c r="N49"/>
  <c r="M49"/>
  <c r="L49"/>
  <c r="K49"/>
  <c r="J49"/>
  <c r="I49"/>
  <c r="G49"/>
  <c r="E49"/>
  <c r="CA48"/>
  <c r="BZ48"/>
  <c r="T48"/>
  <c r="S48"/>
  <c r="R48"/>
  <c r="Q48"/>
  <c r="P48"/>
  <c r="O48"/>
  <c r="N48"/>
  <c r="M48"/>
  <c r="L48"/>
  <c r="K48"/>
  <c r="J48"/>
  <c r="I48"/>
  <c r="G48"/>
  <c r="E48"/>
  <c r="BZ47"/>
  <c r="CA47" s="1"/>
  <c r="T47"/>
  <c r="S47"/>
  <c r="R47"/>
  <c r="Q47"/>
  <c r="P47"/>
  <c r="O47"/>
  <c r="N47"/>
  <c r="M47"/>
  <c r="L47"/>
  <c r="K47"/>
  <c r="J47"/>
  <c r="I47"/>
  <c r="G47"/>
  <c r="E47"/>
  <c r="BZ46"/>
  <c r="CA46" s="1"/>
  <c r="T46"/>
  <c r="S46"/>
  <c r="R46"/>
  <c r="Q46"/>
  <c r="P46"/>
  <c r="O46"/>
  <c r="N46"/>
  <c r="M46"/>
  <c r="L46"/>
  <c r="K46"/>
  <c r="J46"/>
  <c r="I46"/>
  <c r="G46"/>
  <c r="E46"/>
  <c r="BZ45"/>
  <c r="CA45" s="1"/>
  <c r="T45"/>
  <c r="S45"/>
  <c r="R45"/>
  <c r="Q45"/>
  <c r="P45"/>
  <c r="O45"/>
  <c r="N45"/>
  <c r="M45"/>
  <c r="L45"/>
  <c r="K45"/>
  <c r="J45"/>
  <c r="I45"/>
  <c r="G45"/>
  <c r="E45"/>
  <c r="CA44"/>
  <c r="BZ44"/>
  <c r="T44"/>
  <c r="S44"/>
  <c r="R44"/>
  <c r="Q44"/>
  <c r="P44"/>
  <c r="O44"/>
  <c r="N44"/>
  <c r="M44"/>
  <c r="L44"/>
  <c r="K44"/>
  <c r="J44"/>
  <c r="I44"/>
  <c r="G44"/>
  <c r="E44"/>
  <c r="CA43"/>
  <c r="BZ43"/>
  <c r="T43"/>
  <c r="S43"/>
  <c r="R43"/>
  <c r="Q43"/>
  <c r="P43"/>
  <c r="O43"/>
  <c r="N43"/>
  <c r="M43"/>
  <c r="L43"/>
  <c r="K43"/>
  <c r="J43"/>
  <c r="I43"/>
  <c r="G43"/>
  <c r="E43"/>
  <c r="CA42"/>
  <c r="BZ42"/>
  <c r="T42"/>
  <c r="S42"/>
  <c r="R42"/>
  <c r="Q42"/>
  <c r="P42"/>
  <c r="O42"/>
  <c r="N42"/>
  <c r="M42"/>
  <c r="L42"/>
  <c r="K42"/>
  <c r="J42"/>
  <c r="I42"/>
  <c r="G42"/>
  <c r="E42"/>
  <c r="BZ41"/>
  <c r="CA41" s="1"/>
  <c r="T41"/>
  <c r="S41"/>
  <c r="R41"/>
  <c r="Q41"/>
  <c r="P41"/>
  <c r="O41"/>
  <c r="N41"/>
  <c r="M41"/>
  <c r="L41"/>
  <c r="K41"/>
  <c r="J41"/>
  <c r="I41"/>
  <c r="G41"/>
  <c r="E41"/>
  <c r="U41" s="1"/>
  <c r="CA40"/>
  <c r="BZ40"/>
  <c r="BM40"/>
  <c r="T40"/>
  <c r="S40"/>
  <c r="R40"/>
  <c r="Q40"/>
  <c r="P40"/>
  <c r="O40"/>
  <c r="N40"/>
  <c r="M40"/>
  <c r="L40"/>
  <c r="K40"/>
  <c r="J40"/>
  <c r="I40"/>
  <c r="G40"/>
  <c r="E40"/>
  <c r="CA39"/>
  <c r="BZ39"/>
  <c r="T39"/>
  <c r="S39"/>
  <c r="R39"/>
  <c r="Q39"/>
  <c r="P39"/>
  <c r="O39"/>
  <c r="N39"/>
  <c r="M39"/>
  <c r="L39"/>
  <c r="K39"/>
  <c r="J39"/>
  <c r="I39"/>
  <c r="G39"/>
  <c r="E39"/>
  <c r="CA38"/>
  <c r="BZ38"/>
  <c r="T38"/>
  <c r="S38"/>
  <c r="R38"/>
  <c r="Q38"/>
  <c r="P38"/>
  <c r="O38"/>
  <c r="N38"/>
  <c r="M38"/>
  <c r="L38"/>
  <c r="K38"/>
  <c r="J38"/>
  <c r="I38"/>
  <c r="G38"/>
  <c r="E38"/>
  <c r="BZ37"/>
  <c r="CA37" s="1"/>
  <c r="BM37"/>
  <c r="T37"/>
  <c r="S37"/>
  <c r="R37"/>
  <c r="Q37"/>
  <c r="P37"/>
  <c r="O37"/>
  <c r="N37"/>
  <c r="M37"/>
  <c r="L37"/>
  <c r="K37"/>
  <c r="J37"/>
  <c r="I37"/>
  <c r="G37"/>
  <c r="E37"/>
  <c r="BZ36"/>
  <c r="CA36" s="1"/>
  <c r="BM36"/>
  <c r="H17" s="1"/>
  <c r="T36"/>
  <c r="S36"/>
  <c r="R36"/>
  <c r="Q36"/>
  <c r="P36"/>
  <c r="O36"/>
  <c r="N36"/>
  <c r="M36"/>
  <c r="L36"/>
  <c r="K36"/>
  <c r="J36"/>
  <c r="I36"/>
  <c r="G36"/>
  <c r="E36"/>
  <c r="CA35"/>
  <c r="BZ35"/>
  <c r="BM35"/>
  <c r="BH35"/>
  <c r="T35"/>
  <c r="S35"/>
  <c r="R35"/>
  <c r="Q35"/>
  <c r="P35"/>
  <c r="O35"/>
  <c r="N35"/>
  <c r="M35"/>
  <c r="L35"/>
  <c r="K35"/>
  <c r="J35"/>
  <c r="I35"/>
  <c r="G35"/>
  <c r="E35"/>
  <c r="CA34"/>
  <c r="BZ34"/>
  <c r="BD34"/>
  <c r="T34"/>
  <c r="S34"/>
  <c r="R34"/>
  <c r="Q34"/>
  <c r="P34"/>
  <c r="O34"/>
  <c r="N34"/>
  <c r="M34"/>
  <c r="L34"/>
  <c r="K34"/>
  <c r="J34"/>
  <c r="I34"/>
  <c r="G34"/>
  <c r="E34"/>
  <c r="U34" s="1"/>
  <c r="BZ33"/>
  <c r="CA33" s="1"/>
  <c r="BM33"/>
  <c r="T33"/>
  <c r="S33"/>
  <c r="R33"/>
  <c r="Q33"/>
  <c r="P33"/>
  <c r="O33"/>
  <c r="N33"/>
  <c r="M33"/>
  <c r="L33"/>
  <c r="K33"/>
  <c r="J33"/>
  <c r="I33"/>
  <c r="G33"/>
  <c r="E33"/>
  <c r="BZ32"/>
  <c r="CA32" s="1"/>
  <c r="BM32"/>
  <c r="T32"/>
  <c r="S32"/>
  <c r="R32"/>
  <c r="Q32"/>
  <c r="P32"/>
  <c r="O32"/>
  <c r="N32"/>
  <c r="M32"/>
  <c r="L32"/>
  <c r="K32"/>
  <c r="J32"/>
  <c r="I32"/>
  <c r="G32"/>
  <c r="E32"/>
  <c r="CA31"/>
  <c r="BZ31"/>
  <c r="BM31"/>
  <c r="BH31"/>
  <c r="T31"/>
  <c r="S31"/>
  <c r="R31"/>
  <c r="Q31"/>
  <c r="P31"/>
  <c r="O31"/>
  <c r="N31"/>
  <c r="M31"/>
  <c r="L31"/>
  <c r="K31"/>
  <c r="J31"/>
  <c r="I31"/>
  <c r="G31"/>
  <c r="E31"/>
  <c r="CA30"/>
  <c r="BZ30"/>
  <c r="BH30"/>
  <c r="F15" s="1"/>
  <c r="BD30"/>
  <c r="T30"/>
  <c r="S30"/>
  <c r="R30"/>
  <c r="Q30"/>
  <c r="P30"/>
  <c r="O30"/>
  <c r="N30"/>
  <c r="M30"/>
  <c r="L30"/>
  <c r="K30"/>
  <c r="J30"/>
  <c r="I30"/>
  <c r="G30"/>
  <c r="E30"/>
  <c r="CA29"/>
  <c r="BZ29"/>
  <c r="BM29"/>
  <c r="T29"/>
  <c r="S29"/>
  <c r="R29"/>
  <c r="Q29"/>
  <c r="P29"/>
  <c r="O29"/>
  <c r="N29"/>
  <c r="M29"/>
  <c r="L29"/>
  <c r="K29"/>
  <c r="J29"/>
  <c r="I29"/>
  <c r="G29"/>
  <c r="E29"/>
  <c r="BZ28"/>
  <c r="CA28" s="1"/>
  <c r="BM28"/>
  <c r="T28"/>
  <c r="S28"/>
  <c r="R28"/>
  <c r="Q28"/>
  <c r="P28"/>
  <c r="O28"/>
  <c r="N28"/>
  <c r="M28"/>
  <c r="L28"/>
  <c r="K28"/>
  <c r="J28"/>
  <c r="I28"/>
  <c r="G28"/>
  <c r="E28"/>
  <c r="CA27"/>
  <c r="BZ27"/>
  <c r="BM27"/>
  <c r="H14" s="1"/>
  <c r="BH27"/>
  <c r="T27"/>
  <c r="S27"/>
  <c r="R27"/>
  <c r="Q27"/>
  <c r="P27"/>
  <c r="O27"/>
  <c r="N27"/>
  <c r="M27"/>
  <c r="L27"/>
  <c r="K27"/>
  <c r="J27"/>
  <c r="I27"/>
  <c r="G27"/>
  <c r="E27"/>
  <c r="CA26"/>
  <c r="BZ26"/>
  <c r="T26"/>
  <c r="S26"/>
  <c r="R26"/>
  <c r="Q26"/>
  <c r="P26"/>
  <c r="O26"/>
  <c r="N26"/>
  <c r="M26"/>
  <c r="L26"/>
  <c r="K26"/>
  <c r="J26"/>
  <c r="I26"/>
  <c r="G26"/>
  <c r="E26"/>
  <c r="CA25"/>
  <c r="BZ25"/>
  <c r="BM25"/>
  <c r="T25"/>
  <c r="S25"/>
  <c r="R25"/>
  <c r="Q25"/>
  <c r="P25"/>
  <c r="O25"/>
  <c r="N25"/>
  <c r="M25"/>
  <c r="L25"/>
  <c r="K25"/>
  <c r="J25"/>
  <c r="I25"/>
  <c r="G25"/>
  <c r="E25"/>
  <c r="BZ24"/>
  <c r="CA24" s="1"/>
  <c r="BM24"/>
  <c r="H13" s="1"/>
  <c r="T24"/>
  <c r="S24"/>
  <c r="R24"/>
  <c r="Q24"/>
  <c r="P24"/>
  <c r="O24"/>
  <c r="N24"/>
  <c r="M24"/>
  <c r="L24"/>
  <c r="K24"/>
  <c r="J24"/>
  <c r="I24"/>
  <c r="G24"/>
  <c r="E24"/>
  <c r="CA23"/>
  <c r="BZ23"/>
  <c r="BM23"/>
  <c r="BH23"/>
  <c r="T23"/>
  <c r="S23"/>
  <c r="R23"/>
  <c r="Q23"/>
  <c r="P23"/>
  <c r="O23"/>
  <c r="N23"/>
  <c r="M23"/>
  <c r="L23"/>
  <c r="K23"/>
  <c r="J23"/>
  <c r="I23"/>
  <c r="G23"/>
  <c r="E23"/>
  <c r="CA22"/>
  <c r="BZ22"/>
  <c r="BH22"/>
  <c r="BD22"/>
  <c r="T22"/>
  <c r="S22"/>
  <c r="R22"/>
  <c r="Q22"/>
  <c r="P22"/>
  <c r="O22"/>
  <c r="N22"/>
  <c r="M22"/>
  <c r="L22"/>
  <c r="K22"/>
  <c r="J22"/>
  <c r="I22"/>
  <c r="G22"/>
  <c r="E22"/>
  <c r="CA21"/>
  <c r="BZ21"/>
  <c r="BM21"/>
  <c r="T21"/>
  <c r="S21"/>
  <c r="R21"/>
  <c r="Q21"/>
  <c r="P21"/>
  <c r="O21"/>
  <c r="N21"/>
  <c r="M21"/>
  <c r="L21"/>
  <c r="K21"/>
  <c r="J21"/>
  <c r="I21"/>
  <c r="G21"/>
  <c r="E21"/>
  <c r="BZ20"/>
  <c r="CA20" s="1"/>
  <c r="BM20"/>
  <c r="T20"/>
  <c r="S20"/>
  <c r="R20"/>
  <c r="Q20"/>
  <c r="P20"/>
  <c r="O20"/>
  <c r="N20"/>
  <c r="M20"/>
  <c r="L20"/>
  <c r="K20"/>
  <c r="J20"/>
  <c r="I20"/>
  <c r="G20"/>
  <c r="E20"/>
  <c r="CA19"/>
  <c r="BZ19"/>
  <c r="BM19"/>
  <c r="BH19"/>
  <c r="T19"/>
  <c r="S19"/>
  <c r="R19"/>
  <c r="Q19"/>
  <c r="P19"/>
  <c r="O19"/>
  <c r="N19"/>
  <c r="M19"/>
  <c r="L19"/>
  <c r="K19"/>
  <c r="J19"/>
  <c r="I19"/>
  <c r="G19"/>
  <c r="E19"/>
  <c r="CA18"/>
  <c r="BZ18"/>
  <c r="T18"/>
  <c r="S18"/>
  <c r="R18"/>
  <c r="Q18"/>
  <c r="P18"/>
  <c r="O18"/>
  <c r="N18"/>
  <c r="M18"/>
  <c r="L18"/>
  <c r="K18"/>
  <c r="J18"/>
  <c r="I18"/>
  <c r="G18"/>
  <c r="E18"/>
  <c r="CA17"/>
  <c r="BZ17"/>
  <c r="BM17"/>
  <c r="T17"/>
  <c r="S17"/>
  <c r="R17"/>
  <c r="Q17"/>
  <c r="P17"/>
  <c r="O17"/>
  <c r="N17"/>
  <c r="M17"/>
  <c r="L17"/>
  <c r="K17"/>
  <c r="J17"/>
  <c r="I17"/>
  <c r="G17"/>
  <c r="E17"/>
  <c r="BZ16"/>
  <c r="CA16" s="1"/>
  <c r="BM16"/>
  <c r="T16"/>
  <c r="S16"/>
  <c r="R16"/>
  <c r="Q16"/>
  <c r="P16"/>
  <c r="O16"/>
  <c r="N16"/>
  <c r="M16"/>
  <c r="L16"/>
  <c r="K16"/>
  <c r="J16"/>
  <c r="I16"/>
  <c r="H16"/>
  <c r="G16"/>
  <c r="E16"/>
  <c r="CA15"/>
  <c r="BZ15"/>
  <c r="BM15"/>
  <c r="H10" s="1"/>
  <c r="BH15"/>
  <c r="T15"/>
  <c r="S15"/>
  <c r="R15"/>
  <c r="Q15"/>
  <c r="P15"/>
  <c r="O15"/>
  <c r="N15"/>
  <c r="M15"/>
  <c r="L15"/>
  <c r="K15"/>
  <c r="J15"/>
  <c r="I15"/>
  <c r="G15"/>
  <c r="E15"/>
  <c r="D15"/>
  <c r="CA14"/>
  <c r="BZ14"/>
  <c r="BH14"/>
  <c r="BD14"/>
  <c r="T14"/>
  <c r="S14"/>
  <c r="R14"/>
  <c r="Q14"/>
  <c r="P14"/>
  <c r="O14"/>
  <c r="N14"/>
  <c r="M14"/>
  <c r="L14"/>
  <c r="K14"/>
  <c r="J14"/>
  <c r="I14"/>
  <c r="G14"/>
  <c r="F14"/>
  <c r="E14"/>
  <c r="CA13"/>
  <c r="BZ13"/>
  <c r="BM13"/>
  <c r="T13"/>
  <c r="S13"/>
  <c r="R13"/>
  <c r="Q13"/>
  <c r="P13"/>
  <c r="O13"/>
  <c r="N13"/>
  <c r="M13"/>
  <c r="L13"/>
  <c r="K13"/>
  <c r="J13"/>
  <c r="I13"/>
  <c r="U13" s="1"/>
  <c r="G13"/>
  <c r="E13"/>
  <c r="BZ12"/>
  <c r="CA12" s="1"/>
  <c r="BM12"/>
  <c r="H9" s="1"/>
  <c r="T12"/>
  <c r="S12"/>
  <c r="R12"/>
  <c r="Q12"/>
  <c r="P12"/>
  <c r="O12"/>
  <c r="N12"/>
  <c r="M12"/>
  <c r="L12"/>
  <c r="K12"/>
  <c r="J12"/>
  <c r="I12"/>
  <c r="U12" s="1"/>
  <c r="H12"/>
  <c r="G12"/>
  <c r="E12"/>
  <c r="CA11"/>
  <c r="BZ11"/>
  <c r="BM11"/>
  <c r="BH11"/>
  <c r="T11"/>
  <c r="S11"/>
  <c r="R11"/>
  <c r="Q11"/>
  <c r="P11"/>
  <c r="O11"/>
  <c r="N11"/>
  <c r="M11"/>
  <c r="L11"/>
  <c r="K11"/>
  <c r="J11"/>
  <c r="I11"/>
  <c r="G11"/>
  <c r="E11"/>
  <c r="CA10"/>
  <c r="BZ10"/>
  <c r="T10"/>
  <c r="S10"/>
  <c r="R10"/>
  <c r="Q10"/>
  <c r="P10"/>
  <c r="O10"/>
  <c r="N10"/>
  <c r="M10"/>
  <c r="L10"/>
  <c r="K10"/>
  <c r="J10"/>
  <c r="I10"/>
  <c r="G10"/>
  <c r="F10"/>
  <c r="E10"/>
  <c r="CA9"/>
  <c r="BZ9"/>
  <c r="BM9"/>
  <c r="T9"/>
  <c r="S9"/>
  <c r="R9"/>
  <c r="Q9"/>
  <c r="P9"/>
  <c r="O9"/>
  <c r="N9"/>
  <c r="M9"/>
  <c r="L9"/>
  <c r="K9"/>
  <c r="J9"/>
  <c r="I9"/>
  <c r="U9" s="1"/>
  <c r="G9"/>
  <c r="E9"/>
  <c r="T8"/>
  <c r="S8"/>
  <c r="R8"/>
  <c r="Q8"/>
  <c r="P8"/>
  <c r="O8"/>
  <c r="N8"/>
  <c r="M8"/>
  <c r="L8"/>
  <c r="K8"/>
  <c r="J8"/>
  <c r="I8"/>
  <c r="H8"/>
  <c r="G8"/>
  <c r="E8"/>
  <c r="U8" s="1"/>
  <c r="BZ7"/>
  <c r="U7"/>
  <c r="BM6"/>
  <c r="BM145" s="1"/>
  <c r="BH6"/>
  <c r="BH41" s="1"/>
  <c r="BD6"/>
  <c r="BD29" s="1"/>
  <c r="BZ158" i="32"/>
  <c r="CA158" s="1"/>
  <c r="CA157"/>
  <c r="BZ157"/>
  <c r="BZ156"/>
  <c r="CA156" s="1"/>
  <c r="CA155"/>
  <c r="BZ155"/>
  <c r="BZ154"/>
  <c r="CA154" s="1"/>
  <c r="CA153"/>
  <c r="BZ153"/>
  <c r="BZ152"/>
  <c r="CA152" s="1"/>
  <c r="CA151"/>
  <c r="BZ151"/>
  <c r="BZ150"/>
  <c r="CA150" s="1"/>
  <c r="CA149"/>
  <c r="BZ149"/>
  <c r="BZ148"/>
  <c r="CA148" s="1"/>
  <c r="CA147"/>
  <c r="BZ147"/>
  <c r="BZ146"/>
  <c r="CA146" s="1"/>
  <c r="CA145"/>
  <c r="BZ145"/>
  <c r="BZ144"/>
  <c r="CA144" s="1"/>
  <c r="CA143"/>
  <c r="BZ143"/>
  <c r="BZ142"/>
  <c r="CA142" s="1"/>
  <c r="CA141"/>
  <c r="BZ141"/>
  <c r="BZ140"/>
  <c r="CA140" s="1"/>
  <c r="CA139"/>
  <c r="BZ139"/>
  <c r="BZ138"/>
  <c r="CA138" s="1"/>
  <c r="CA137"/>
  <c r="BZ137"/>
  <c r="BZ136"/>
  <c r="CA136" s="1"/>
  <c r="CA135"/>
  <c r="BZ135"/>
  <c r="BZ134"/>
  <c r="CA134" s="1"/>
  <c r="CA133"/>
  <c r="BZ133"/>
  <c r="BZ132"/>
  <c r="CA132" s="1"/>
  <c r="CA131"/>
  <c r="BZ131"/>
  <c r="BZ130"/>
  <c r="CA130" s="1"/>
  <c r="CA129"/>
  <c r="BZ129"/>
  <c r="BZ128"/>
  <c r="CA128" s="1"/>
  <c r="CA127"/>
  <c r="BZ127"/>
  <c r="BZ126"/>
  <c r="CA126" s="1"/>
  <c r="CA125"/>
  <c r="BZ125"/>
  <c r="BZ124"/>
  <c r="CA124" s="1"/>
  <c r="CA123"/>
  <c r="BZ123"/>
  <c r="BZ122"/>
  <c r="CA122" s="1"/>
  <c r="CA121"/>
  <c r="BZ121"/>
  <c r="BZ120"/>
  <c r="CA120" s="1"/>
  <c r="CA119"/>
  <c r="BZ119"/>
  <c r="BZ118"/>
  <c r="CA118" s="1"/>
  <c r="CA117"/>
  <c r="BZ117"/>
  <c r="BZ116"/>
  <c r="CA116" s="1"/>
  <c r="CA115"/>
  <c r="BZ115"/>
  <c r="BZ114"/>
  <c r="CA114" s="1"/>
  <c r="CA113"/>
  <c r="BZ113"/>
  <c r="BZ112"/>
  <c r="CA112" s="1"/>
  <c r="CA111"/>
  <c r="BZ111"/>
  <c r="BZ110"/>
  <c r="CA110" s="1"/>
  <c r="BZ109"/>
  <c r="CA109" s="1"/>
  <c r="BZ108"/>
  <c r="CA108" s="1"/>
  <c r="CA107"/>
  <c r="BZ107"/>
  <c r="BZ106"/>
  <c r="CA106" s="1"/>
  <c r="BZ105"/>
  <c r="CA105" s="1"/>
  <c r="BZ104"/>
  <c r="CA104" s="1"/>
  <c r="CA103"/>
  <c r="BZ103"/>
  <c r="CA102"/>
  <c r="BZ102"/>
  <c r="BZ101"/>
  <c r="CA101" s="1"/>
  <c r="BZ100"/>
  <c r="CA100" s="1"/>
  <c r="CA99"/>
  <c r="BZ99"/>
  <c r="CA98"/>
  <c r="BZ98"/>
  <c r="BZ97"/>
  <c r="CA97" s="1"/>
  <c r="BZ96"/>
  <c r="CA96" s="1"/>
  <c r="CA95"/>
  <c r="BZ95"/>
  <c r="CA94"/>
  <c r="BZ94"/>
  <c r="BZ93"/>
  <c r="CA93" s="1"/>
  <c r="BZ92"/>
  <c r="CA92" s="1"/>
  <c r="CA91"/>
  <c r="BZ91"/>
  <c r="CA90"/>
  <c r="BZ90"/>
  <c r="BZ89"/>
  <c r="CA89" s="1"/>
  <c r="BZ88"/>
  <c r="CA88" s="1"/>
  <c r="CA87"/>
  <c r="BZ87"/>
  <c r="T87"/>
  <c r="S87"/>
  <c r="R87"/>
  <c r="Q87"/>
  <c r="P87"/>
  <c r="O87"/>
  <c r="N87"/>
  <c r="M87"/>
  <c r="L87"/>
  <c r="K87"/>
  <c r="J87"/>
  <c r="I87"/>
  <c r="H87"/>
  <c r="G87"/>
  <c r="F87"/>
  <c r="E87"/>
  <c r="D87"/>
  <c r="BZ86"/>
  <c r="CA86" s="1"/>
  <c r="T86"/>
  <c r="S86"/>
  <c r="R86"/>
  <c r="Q86"/>
  <c r="P86"/>
  <c r="O86"/>
  <c r="N86"/>
  <c r="M86"/>
  <c r="L86"/>
  <c r="K86"/>
  <c r="J86"/>
  <c r="I86"/>
  <c r="H86"/>
  <c r="G86"/>
  <c r="F86"/>
  <c r="E86"/>
  <c r="U86" s="1"/>
  <c r="D86"/>
  <c r="CA85"/>
  <c r="BZ85"/>
  <c r="T85"/>
  <c r="S85"/>
  <c r="R85"/>
  <c r="Q85"/>
  <c r="P85"/>
  <c r="O85"/>
  <c r="N85"/>
  <c r="M85"/>
  <c r="L85"/>
  <c r="K85"/>
  <c r="J85"/>
  <c r="I85"/>
  <c r="H85"/>
  <c r="G85"/>
  <c r="F85"/>
  <c r="E85"/>
  <c r="D85"/>
  <c r="BZ84"/>
  <c r="CA84" s="1"/>
  <c r="T84"/>
  <c r="S84"/>
  <c r="R84"/>
  <c r="Q84"/>
  <c r="P84"/>
  <c r="O84"/>
  <c r="N84"/>
  <c r="M84"/>
  <c r="L84"/>
  <c r="K84"/>
  <c r="J84"/>
  <c r="I84"/>
  <c r="H84"/>
  <c r="G84"/>
  <c r="F84"/>
  <c r="E84"/>
  <c r="D84"/>
  <c r="CA83"/>
  <c r="BZ83"/>
  <c r="T83"/>
  <c r="S83"/>
  <c r="R83"/>
  <c r="Q83"/>
  <c r="P83"/>
  <c r="O83"/>
  <c r="N83"/>
  <c r="M83"/>
  <c r="L83"/>
  <c r="K83"/>
  <c r="J83"/>
  <c r="I83"/>
  <c r="H83"/>
  <c r="G83"/>
  <c r="F83"/>
  <c r="E83"/>
  <c r="U83" s="1"/>
  <c r="D83"/>
  <c r="BZ82"/>
  <c r="CA82" s="1"/>
  <c r="T82"/>
  <c r="S82"/>
  <c r="R82"/>
  <c r="Q82"/>
  <c r="P82"/>
  <c r="O82"/>
  <c r="N82"/>
  <c r="M82"/>
  <c r="L82"/>
  <c r="K82"/>
  <c r="J82"/>
  <c r="I82"/>
  <c r="H82"/>
  <c r="G82"/>
  <c r="F82"/>
  <c r="E82"/>
  <c r="D82"/>
  <c r="BZ81"/>
  <c r="CA81" s="1"/>
  <c r="T81"/>
  <c r="S81"/>
  <c r="R81"/>
  <c r="Q81"/>
  <c r="P81"/>
  <c r="O81"/>
  <c r="N81"/>
  <c r="M81"/>
  <c r="L81"/>
  <c r="K81"/>
  <c r="J81"/>
  <c r="I81"/>
  <c r="H81"/>
  <c r="G81"/>
  <c r="F81"/>
  <c r="E81"/>
  <c r="D81"/>
  <c r="CA80"/>
  <c r="BZ80"/>
  <c r="T80"/>
  <c r="S80"/>
  <c r="R80"/>
  <c r="Q80"/>
  <c r="P80"/>
  <c r="O80"/>
  <c r="N80"/>
  <c r="M80"/>
  <c r="L80"/>
  <c r="K80"/>
  <c r="J80"/>
  <c r="I80"/>
  <c r="H80"/>
  <c r="G80"/>
  <c r="F80"/>
  <c r="E80"/>
  <c r="D80"/>
  <c r="CA79"/>
  <c r="BZ79"/>
  <c r="T79"/>
  <c r="S79"/>
  <c r="R79"/>
  <c r="Q79"/>
  <c r="P79"/>
  <c r="O79"/>
  <c r="N79"/>
  <c r="M79"/>
  <c r="L79"/>
  <c r="K79"/>
  <c r="J79"/>
  <c r="I79"/>
  <c r="H79"/>
  <c r="G79"/>
  <c r="F79"/>
  <c r="E79"/>
  <c r="D79"/>
  <c r="BZ78"/>
  <c r="CA78" s="1"/>
  <c r="T78"/>
  <c r="S78"/>
  <c r="R78"/>
  <c r="Q78"/>
  <c r="P78"/>
  <c r="O78"/>
  <c r="N78"/>
  <c r="M78"/>
  <c r="L78"/>
  <c r="K78"/>
  <c r="J78"/>
  <c r="I78"/>
  <c r="H78"/>
  <c r="G78"/>
  <c r="F78"/>
  <c r="E78"/>
  <c r="D78"/>
  <c r="BZ77"/>
  <c r="CA77" s="1"/>
  <c r="T77"/>
  <c r="S77"/>
  <c r="R77"/>
  <c r="Q77"/>
  <c r="P77"/>
  <c r="O77"/>
  <c r="N77"/>
  <c r="M77"/>
  <c r="L77"/>
  <c r="K77"/>
  <c r="J77"/>
  <c r="I77"/>
  <c r="H77"/>
  <c r="G77"/>
  <c r="F77"/>
  <c r="E77"/>
  <c r="D77"/>
  <c r="CA76"/>
  <c r="BZ76"/>
  <c r="T76"/>
  <c r="S76"/>
  <c r="R76"/>
  <c r="Q76"/>
  <c r="P76"/>
  <c r="O76"/>
  <c r="N76"/>
  <c r="M76"/>
  <c r="L76"/>
  <c r="K76"/>
  <c r="J76"/>
  <c r="I76"/>
  <c r="H76"/>
  <c r="G76"/>
  <c r="F76"/>
  <c r="E76"/>
  <c r="D76"/>
  <c r="CA75"/>
  <c r="BZ75"/>
  <c r="T75"/>
  <c r="S75"/>
  <c r="R75"/>
  <c r="Q75"/>
  <c r="P75"/>
  <c r="O75"/>
  <c r="N75"/>
  <c r="M75"/>
  <c r="L75"/>
  <c r="K75"/>
  <c r="J75"/>
  <c r="I75"/>
  <c r="H75"/>
  <c r="G75"/>
  <c r="F75"/>
  <c r="E75"/>
  <c r="D75"/>
  <c r="BZ74"/>
  <c r="CA74" s="1"/>
  <c r="BD74"/>
  <c r="T74"/>
  <c r="S74"/>
  <c r="R74"/>
  <c r="Q74"/>
  <c r="P74"/>
  <c r="O74"/>
  <c r="N74"/>
  <c r="M74"/>
  <c r="L74"/>
  <c r="K74"/>
  <c r="J74"/>
  <c r="I74"/>
  <c r="H74"/>
  <c r="G74"/>
  <c r="F74"/>
  <c r="E74"/>
  <c r="D74"/>
  <c r="BZ73"/>
  <c r="CA73" s="1"/>
  <c r="T73"/>
  <c r="S73"/>
  <c r="R73"/>
  <c r="Q73"/>
  <c r="P73"/>
  <c r="O73"/>
  <c r="N73"/>
  <c r="M73"/>
  <c r="L73"/>
  <c r="K73"/>
  <c r="J73"/>
  <c r="I73"/>
  <c r="H73"/>
  <c r="G73"/>
  <c r="F73"/>
  <c r="E73"/>
  <c r="D73"/>
  <c r="CA72"/>
  <c r="BZ72"/>
  <c r="T72"/>
  <c r="S72"/>
  <c r="R72"/>
  <c r="Q72"/>
  <c r="P72"/>
  <c r="O72"/>
  <c r="N72"/>
  <c r="M72"/>
  <c r="L72"/>
  <c r="K72"/>
  <c r="J72"/>
  <c r="I72"/>
  <c r="H72"/>
  <c r="G72"/>
  <c r="F72"/>
  <c r="E72"/>
  <c r="D72"/>
  <c r="CA71"/>
  <c r="BZ71"/>
  <c r="T71"/>
  <c r="S71"/>
  <c r="R71"/>
  <c r="Q71"/>
  <c r="P71"/>
  <c r="O71"/>
  <c r="N71"/>
  <c r="M71"/>
  <c r="L71"/>
  <c r="K71"/>
  <c r="J71"/>
  <c r="I71"/>
  <c r="H71"/>
  <c r="G71"/>
  <c r="F71"/>
  <c r="E71"/>
  <c r="D71"/>
  <c r="BZ70"/>
  <c r="CA70" s="1"/>
  <c r="T70"/>
  <c r="S70"/>
  <c r="R70"/>
  <c r="Q70"/>
  <c r="P70"/>
  <c r="O70"/>
  <c r="N70"/>
  <c r="M70"/>
  <c r="L70"/>
  <c r="K70"/>
  <c r="J70"/>
  <c r="I70"/>
  <c r="H70"/>
  <c r="G70"/>
  <c r="F70"/>
  <c r="E70"/>
  <c r="D70"/>
  <c r="BZ69"/>
  <c r="CA69" s="1"/>
  <c r="T69"/>
  <c r="S69"/>
  <c r="R69"/>
  <c r="Q69"/>
  <c r="P69"/>
  <c r="O69"/>
  <c r="N69"/>
  <c r="M69"/>
  <c r="L69"/>
  <c r="K69"/>
  <c r="J69"/>
  <c r="I69"/>
  <c r="H69"/>
  <c r="G69"/>
  <c r="F69"/>
  <c r="E69"/>
  <c r="D69"/>
  <c r="BZ68"/>
  <c r="CA68" s="1"/>
  <c r="T68"/>
  <c r="S68"/>
  <c r="R68"/>
  <c r="Q68"/>
  <c r="P68"/>
  <c r="O68"/>
  <c r="N68"/>
  <c r="M68"/>
  <c r="L68"/>
  <c r="K68"/>
  <c r="J68"/>
  <c r="I68"/>
  <c r="H68"/>
  <c r="G68"/>
  <c r="F68"/>
  <c r="E68"/>
  <c r="D68"/>
  <c r="CA67"/>
  <c r="BZ67"/>
  <c r="T67"/>
  <c r="S67"/>
  <c r="R67"/>
  <c r="Q67"/>
  <c r="P67"/>
  <c r="O67"/>
  <c r="N67"/>
  <c r="M67"/>
  <c r="L67"/>
  <c r="K67"/>
  <c r="J67"/>
  <c r="I67"/>
  <c r="H67"/>
  <c r="G67"/>
  <c r="F67"/>
  <c r="E67"/>
  <c r="D67"/>
  <c r="BZ66"/>
  <c r="CA66" s="1"/>
  <c r="T66"/>
  <c r="S66"/>
  <c r="R66"/>
  <c r="Q66"/>
  <c r="P66"/>
  <c r="O66"/>
  <c r="N66"/>
  <c r="M66"/>
  <c r="L66"/>
  <c r="K66"/>
  <c r="J66"/>
  <c r="I66"/>
  <c r="H66"/>
  <c r="G66"/>
  <c r="F66"/>
  <c r="E66"/>
  <c r="D66"/>
  <c r="BZ65"/>
  <c r="CA65" s="1"/>
  <c r="T65"/>
  <c r="S65"/>
  <c r="R65"/>
  <c r="Q65"/>
  <c r="P65"/>
  <c r="O65"/>
  <c r="N65"/>
  <c r="M65"/>
  <c r="L65"/>
  <c r="K65"/>
  <c r="J65"/>
  <c r="I65"/>
  <c r="H65"/>
  <c r="G65"/>
  <c r="F65"/>
  <c r="E65"/>
  <c r="D65"/>
  <c r="BZ64"/>
  <c r="CA64" s="1"/>
  <c r="BH64"/>
  <c r="T64"/>
  <c r="S64"/>
  <c r="R64"/>
  <c r="Q64"/>
  <c r="P64"/>
  <c r="O64"/>
  <c r="N64"/>
  <c r="M64"/>
  <c r="L64"/>
  <c r="K64"/>
  <c r="J64"/>
  <c r="I64"/>
  <c r="H64"/>
  <c r="G64"/>
  <c r="F64"/>
  <c r="E64"/>
  <c r="D64"/>
  <c r="CA63"/>
  <c r="BZ63"/>
  <c r="BD63"/>
  <c r="D26" s="1"/>
  <c r="T63"/>
  <c r="S63"/>
  <c r="R63"/>
  <c r="Q63"/>
  <c r="P63"/>
  <c r="O63"/>
  <c r="N63"/>
  <c r="M63"/>
  <c r="L63"/>
  <c r="K63"/>
  <c r="J63"/>
  <c r="I63"/>
  <c r="H63"/>
  <c r="G63"/>
  <c r="F63"/>
  <c r="E63"/>
  <c r="D63"/>
  <c r="BZ62"/>
  <c r="CA62" s="1"/>
  <c r="T62"/>
  <c r="S62"/>
  <c r="R62"/>
  <c r="Q62"/>
  <c r="P62"/>
  <c r="O62"/>
  <c r="N62"/>
  <c r="M62"/>
  <c r="L62"/>
  <c r="K62"/>
  <c r="J62"/>
  <c r="I62"/>
  <c r="H62"/>
  <c r="G62"/>
  <c r="F62"/>
  <c r="E62"/>
  <c r="D62"/>
  <c r="BZ61"/>
  <c r="CA61" s="1"/>
  <c r="T61"/>
  <c r="S61"/>
  <c r="R61"/>
  <c r="Q61"/>
  <c r="P61"/>
  <c r="O61"/>
  <c r="N61"/>
  <c r="M61"/>
  <c r="L61"/>
  <c r="K61"/>
  <c r="J61"/>
  <c r="I61"/>
  <c r="H61"/>
  <c r="G61"/>
  <c r="F61"/>
  <c r="E61"/>
  <c r="D61"/>
  <c r="BZ60"/>
  <c r="CA60" s="1"/>
  <c r="T60"/>
  <c r="S60"/>
  <c r="R60"/>
  <c r="Q60"/>
  <c r="P60"/>
  <c r="O60"/>
  <c r="N60"/>
  <c r="M60"/>
  <c r="L60"/>
  <c r="K60"/>
  <c r="J60"/>
  <c r="I60"/>
  <c r="H60"/>
  <c r="G60"/>
  <c r="F60"/>
  <c r="E60"/>
  <c r="D60"/>
  <c r="CA59"/>
  <c r="BZ59"/>
  <c r="T59"/>
  <c r="S59"/>
  <c r="R59"/>
  <c r="Q59"/>
  <c r="P59"/>
  <c r="O59"/>
  <c r="N59"/>
  <c r="M59"/>
  <c r="L59"/>
  <c r="K59"/>
  <c r="J59"/>
  <c r="I59"/>
  <c r="H59"/>
  <c r="G59"/>
  <c r="F59"/>
  <c r="E59"/>
  <c r="D59"/>
  <c r="BZ58"/>
  <c r="CA58" s="1"/>
  <c r="T58"/>
  <c r="S58"/>
  <c r="R58"/>
  <c r="Q58"/>
  <c r="P58"/>
  <c r="O58"/>
  <c r="N58"/>
  <c r="M58"/>
  <c r="L58"/>
  <c r="K58"/>
  <c r="J58"/>
  <c r="I58"/>
  <c r="H58"/>
  <c r="G58"/>
  <c r="F58"/>
  <c r="E58"/>
  <c r="D58"/>
  <c r="BZ57"/>
  <c r="CA57" s="1"/>
  <c r="T57"/>
  <c r="S57"/>
  <c r="R57"/>
  <c r="Q57"/>
  <c r="P57"/>
  <c r="O57"/>
  <c r="N57"/>
  <c r="M57"/>
  <c r="L57"/>
  <c r="K57"/>
  <c r="J57"/>
  <c r="I57"/>
  <c r="G57"/>
  <c r="E57"/>
  <c r="BZ56"/>
  <c r="CA56" s="1"/>
  <c r="T56"/>
  <c r="S56"/>
  <c r="R56"/>
  <c r="Q56"/>
  <c r="P56"/>
  <c r="O56"/>
  <c r="N56"/>
  <c r="M56"/>
  <c r="L56"/>
  <c r="K56"/>
  <c r="J56"/>
  <c r="I56"/>
  <c r="G56"/>
  <c r="E56"/>
  <c r="U56" s="1"/>
  <c r="CA55"/>
  <c r="BZ55"/>
  <c r="T55"/>
  <c r="S55"/>
  <c r="R55"/>
  <c r="Q55"/>
  <c r="P55"/>
  <c r="O55"/>
  <c r="N55"/>
  <c r="M55"/>
  <c r="L55"/>
  <c r="K55"/>
  <c r="J55"/>
  <c r="I55"/>
  <c r="G55"/>
  <c r="E55"/>
  <c r="U55" s="1"/>
  <c r="BZ54"/>
  <c r="CA54" s="1"/>
  <c r="T54"/>
  <c r="S54"/>
  <c r="R54"/>
  <c r="Q54"/>
  <c r="P54"/>
  <c r="O54"/>
  <c r="N54"/>
  <c r="M54"/>
  <c r="L54"/>
  <c r="K54"/>
  <c r="J54"/>
  <c r="I54"/>
  <c r="G54"/>
  <c r="E54"/>
  <c r="BZ53"/>
  <c r="CA53" s="1"/>
  <c r="T53"/>
  <c r="S53"/>
  <c r="R53"/>
  <c r="Q53"/>
  <c r="P53"/>
  <c r="O53"/>
  <c r="N53"/>
  <c r="M53"/>
  <c r="L53"/>
  <c r="K53"/>
  <c r="J53"/>
  <c r="I53"/>
  <c r="G53"/>
  <c r="E53"/>
  <c r="BZ52"/>
  <c r="CA52" s="1"/>
  <c r="T52"/>
  <c r="S52"/>
  <c r="R52"/>
  <c r="Q52"/>
  <c r="P52"/>
  <c r="O52"/>
  <c r="N52"/>
  <c r="M52"/>
  <c r="L52"/>
  <c r="K52"/>
  <c r="J52"/>
  <c r="I52"/>
  <c r="G52"/>
  <c r="E52"/>
  <c r="CA51"/>
  <c r="BZ51"/>
  <c r="T51"/>
  <c r="S51"/>
  <c r="R51"/>
  <c r="Q51"/>
  <c r="P51"/>
  <c r="O51"/>
  <c r="N51"/>
  <c r="M51"/>
  <c r="L51"/>
  <c r="K51"/>
  <c r="J51"/>
  <c r="I51"/>
  <c r="G51"/>
  <c r="E51"/>
  <c r="BZ50"/>
  <c r="CA50" s="1"/>
  <c r="T50"/>
  <c r="S50"/>
  <c r="R50"/>
  <c r="Q50"/>
  <c r="P50"/>
  <c r="O50"/>
  <c r="N50"/>
  <c r="M50"/>
  <c r="L50"/>
  <c r="K50"/>
  <c r="J50"/>
  <c r="I50"/>
  <c r="G50"/>
  <c r="E50"/>
  <c r="BZ49"/>
  <c r="CA49" s="1"/>
  <c r="T49"/>
  <c r="S49"/>
  <c r="R49"/>
  <c r="Q49"/>
  <c r="P49"/>
  <c r="O49"/>
  <c r="N49"/>
  <c r="M49"/>
  <c r="L49"/>
  <c r="K49"/>
  <c r="J49"/>
  <c r="I49"/>
  <c r="G49"/>
  <c r="E49"/>
  <c r="BZ48"/>
  <c r="CA48" s="1"/>
  <c r="T48"/>
  <c r="S48"/>
  <c r="R48"/>
  <c r="Q48"/>
  <c r="P48"/>
  <c r="O48"/>
  <c r="N48"/>
  <c r="M48"/>
  <c r="L48"/>
  <c r="K48"/>
  <c r="J48"/>
  <c r="I48"/>
  <c r="G48"/>
  <c r="E48"/>
  <c r="U48" s="1"/>
  <c r="CA47"/>
  <c r="BZ47"/>
  <c r="T47"/>
  <c r="S47"/>
  <c r="R47"/>
  <c r="Q47"/>
  <c r="P47"/>
  <c r="O47"/>
  <c r="N47"/>
  <c r="M47"/>
  <c r="L47"/>
  <c r="K47"/>
  <c r="J47"/>
  <c r="I47"/>
  <c r="G47"/>
  <c r="E47"/>
  <c r="U47" s="1"/>
  <c r="BZ46"/>
  <c r="CA46" s="1"/>
  <c r="T46"/>
  <c r="S46"/>
  <c r="R46"/>
  <c r="Q46"/>
  <c r="P46"/>
  <c r="O46"/>
  <c r="N46"/>
  <c r="M46"/>
  <c r="L46"/>
  <c r="K46"/>
  <c r="J46"/>
  <c r="I46"/>
  <c r="G46"/>
  <c r="E46"/>
  <c r="BZ45"/>
  <c r="CA45" s="1"/>
  <c r="T45"/>
  <c r="S45"/>
  <c r="R45"/>
  <c r="Q45"/>
  <c r="P45"/>
  <c r="O45"/>
  <c r="N45"/>
  <c r="M45"/>
  <c r="L45"/>
  <c r="K45"/>
  <c r="J45"/>
  <c r="I45"/>
  <c r="G45"/>
  <c r="E45"/>
  <c r="BZ44"/>
  <c r="CA44" s="1"/>
  <c r="T44"/>
  <c r="S44"/>
  <c r="R44"/>
  <c r="Q44"/>
  <c r="P44"/>
  <c r="O44"/>
  <c r="N44"/>
  <c r="M44"/>
  <c r="L44"/>
  <c r="K44"/>
  <c r="J44"/>
  <c r="I44"/>
  <c r="G44"/>
  <c r="E44"/>
  <c r="CA43"/>
  <c r="BZ43"/>
  <c r="T43"/>
  <c r="S43"/>
  <c r="R43"/>
  <c r="Q43"/>
  <c r="P43"/>
  <c r="O43"/>
  <c r="N43"/>
  <c r="M43"/>
  <c r="L43"/>
  <c r="K43"/>
  <c r="J43"/>
  <c r="I43"/>
  <c r="G43"/>
  <c r="E43"/>
  <c r="BZ42"/>
  <c r="CA42" s="1"/>
  <c r="T42"/>
  <c r="S42"/>
  <c r="R42"/>
  <c r="Q42"/>
  <c r="P42"/>
  <c r="O42"/>
  <c r="N42"/>
  <c r="M42"/>
  <c r="L42"/>
  <c r="K42"/>
  <c r="J42"/>
  <c r="I42"/>
  <c r="G42"/>
  <c r="E42"/>
  <c r="BZ41"/>
  <c r="CA41" s="1"/>
  <c r="T41"/>
  <c r="S41"/>
  <c r="R41"/>
  <c r="Q41"/>
  <c r="P41"/>
  <c r="O41"/>
  <c r="N41"/>
  <c r="M41"/>
  <c r="L41"/>
  <c r="K41"/>
  <c r="J41"/>
  <c r="I41"/>
  <c r="G41"/>
  <c r="E41"/>
  <c r="BZ40"/>
  <c r="CA40" s="1"/>
  <c r="T40"/>
  <c r="S40"/>
  <c r="R40"/>
  <c r="Q40"/>
  <c r="P40"/>
  <c r="O40"/>
  <c r="N40"/>
  <c r="M40"/>
  <c r="L40"/>
  <c r="K40"/>
  <c r="J40"/>
  <c r="I40"/>
  <c r="G40"/>
  <c r="E40"/>
  <c r="U40" s="1"/>
  <c r="CA39"/>
  <c r="BZ39"/>
  <c r="T39"/>
  <c r="S39"/>
  <c r="R39"/>
  <c r="Q39"/>
  <c r="P39"/>
  <c r="O39"/>
  <c r="N39"/>
  <c r="M39"/>
  <c r="L39"/>
  <c r="K39"/>
  <c r="J39"/>
  <c r="I39"/>
  <c r="G39"/>
  <c r="E39"/>
  <c r="BZ38"/>
  <c r="CA38" s="1"/>
  <c r="T38"/>
  <c r="S38"/>
  <c r="R38"/>
  <c r="Q38"/>
  <c r="P38"/>
  <c r="O38"/>
  <c r="N38"/>
  <c r="M38"/>
  <c r="L38"/>
  <c r="K38"/>
  <c r="J38"/>
  <c r="I38"/>
  <c r="G38"/>
  <c r="E38"/>
  <c r="BZ37"/>
  <c r="CA37" s="1"/>
  <c r="T37"/>
  <c r="S37"/>
  <c r="R37"/>
  <c r="Q37"/>
  <c r="P37"/>
  <c r="O37"/>
  <c r="N37"/>
  <c r="M37"/>
  <c r="L37"/>
  <c r="K37"/>
  <c r="J37"/>
  <c r="I37"/>
  <c r="G37"/>
  <c r="E37"/>
  <c r="BZ36"/>
  <c r="CA36" s="1"/>
  <c r="T36"/>
  <c r="S36"/>
  <c r="R36"/>
  <c r="Q36"/>
  <c r="P36"/>
  <c r="O36"/>
  <c r="N36"/>
  <c r="M36"/>
  <c r="L36"/>
  <c r="K36"/>
  <c r="J36"/>
  <c r="I36"/>
  <c r="G36"/>
  <c r="E36"/>
  <c r="CA35"/>
  <c r="BZ35"/>
  <c r="T35"/>
  <c r="S35"/>
  <c r="R35"/>
  <c r="Q35"/>
  <c r="P35"/>
  <c r="O35"/>
  <c r="N35"/>
  <c r="M35"/>
  <c r="L35"/>
  <c r="K35"/>
  <c r="J35"/>
  <c r="I35"/>
  <c r="G35"/>
  <c r="E35"/>
  <c r="BZ34"/>
  <c r="CA34" s="1"/>
  <c r="T34"/>
  <c r="S34"/>
  <c r="R34"/>
  <c r="Q34"/>
  <c r="P34"/>
  <c r="O34"/>
  <c r="N34"/>
  <c r="M34"/>
  <c r="L34"/>
  <c r="K34"/>
  <c r="J34"/>
  <c r="I34"/>
  <c r="G34"/>
  <c r="E34"/>
  <c r="BZ33"/>
  <c r="CA33" s="1"/>
  <c r="T33"/>
  <c r="S33"/>
  <c r="R33"/>
  <c r="Q33"/>
  <c r="P33"/>
  <c r="O33"/>
  <c r="N33"/>
  <c r="M33"/>
  <c r="L33"/>
  <c r="K33"/>
  <c r="J33"/>
  <c r="I33"/>
  <c r="G33"/>
  <c r="E33"/>
  <c r="BZ32"/>
  <c r="CA32" s="1"/>
  <c r="T32"/>
  <c r="S32"/>
  <c r="R32"/>
  <c r="Q32"/>
  <c r="P32"/>
  <c r="O32"/>
  <c r="N32"/>
  <c r="M32"/>
  <c r="L32"/>
  <c r="K32"/>
  <c r="J32"/>
  <c r="I32"/>
  <c r="G32"/>
  <c r="E32"/>
  <c r="CA31"/>
  <c r="BZ31"/>
  <c r="T31"/>
  <c r="S31"/>
  <c r="R31"/>
  <c r="Q31"/>
  <c r="P31"/>
  <c r="O31"/>
  <c r="N31"/>
  <c r="M31"/>
  <c r="L31"/>
  <c r="K31"/>
  <c r="J31"/>
  <c r="I31"/>
  <c r="G31"/>
  <c r="E31"/>
  <c r="BZ30"/>
  <c r="CA30" s="1"/>
  <c r="BD30"/>
  <c r="D15" s="1"/>
  <c r="T30"/>
  <c r="S30"/>
  <c r="R30"/>
  <c r="Q30"/>
  <c r="P30"/>
  <c r="O30"/>
  <c r="N30"/>
  <c r="M30"/>
  <c r="L30"/>
  <c r="K30"/>
  <c r="J30"/>
  <c r="I30"/>
  <c r="G30"/>
  <c r="E30"/>
  <c r="BZ29"/>
  <c r="CA29" s="1"/>
  <c r="T29"/>
  <c r="S29"/>
  <c r="R29"/>
  <c r="Q29"/>
  <c r="P29"/>
  <c r="O29"/>
  <c r="N29"/>
  <c r="M29"/>
  <c r="L29"/>
  <c r="K29"/>
  <c r="J29"/>
  <c r="I29"/>
  <c r="G29"/>
  <c r="E29"/>
  <c r="BZ28"/>
  <c r="CA28" s="1"/>
  <c r="T28"/>
  <c r="S28"/>
  <c r="R28"/>
  <c r="Q28"/>
  <c r="P28"/>
  <c r="O28"/>
  <c r="N28"/>
  <c r="M28"/>
  <c r="L28"/>
  <c r="K28"/>
  <c r="J28"/>
  <c r="I28"/>
  <c r="G28"/>
  <c r="E28"/>
  <c r="CA27"/>
  <c r="BZ27"/>
  <c r="BD27"/>
  <c r="D14" s="1"/>
  <c r="T27"/>
  <c r="S27"/>
  <c r="R27"/>
  <c r="Q27"/>
  <c r="P27"/>
  <c r="O27"/>
  <c r="N27"/>
  <c r="M27"/>
  <c r="L27"/>
  <c r="K27"/>
  <c r="J27"/>
  <c r="I27"/>
  <c r="G27"/>
  <c r="E27"/>
  <c r="BZ26"/>
  <c r="CA26" s="1"/>
  <c r="T26"/>
  <c r="S26"/>
  <c r="R26"/>
  <c r="Q26"/>
  <c r="P26"/>
  <c r="O26"/>
  <c r="N26"/>
  <c r="M26"/>
  <c r="L26"/>
  <c r="K26"/>
  <c r="J26"/>
  <c r="I26"/>
  <c r="G26"/>
  <c r="E26"/>
  <c r="BZ25"/>
  <c r="CA25" s="1"/>
  <c r="T25"/>
  <c r="S25"/>
  <c r="R25"/>
  <c r="Q25"/>
  <c r="P25"/>
  <c r="O25"/>
  <c r="N25"/>
  <c r="M25"/>
  <c r="L25"/>
  <c r="K25"/>
  <c r="J25"/>
  <c r="I25"/>
  <c r="G25"/>
  <c r="E25"/>
  <c r="BZ24"/>
  <c r="CA24" s="1"/>
  <c r="BH24"/>
  <c r="F13" s="1"/>
  <c r="T24"/>
  <c r="S24"/>
  <c r="R24"/>
  <c r="Q24"/>
  <c r="P24"/>
  <c r="O24"/>
  <c r="N24"/>
  <c r="M24"/>
  <c r="L24"/>
  <c r="K24"/>
  <c r="J24"/>
  <c r="I24"/>
  <c r="G24"/>
  <c r="E24"/>
  <c r="CA23"/>
  <c r="BZ23"/>
  <c r="BH23"/>
  <c r="BD23"/>
  <c r="T23"/>
  <c r="S23"/>
  <c r="R23"/>
  <c r="Q23"/>
  <c r="P23"/>
  <c r="O23"/>
  <c r="N23"/>
  <c r="M23"/>
  <c r="L23"/>
  <c r="K23"/>
  <c r="J23"/>
  <c r="I23"/>
  <c r="G23"/>
  <c r="E23"/>
  <c r="BZ22"/>
  <c r="CA22" s="1"/>
  <c r="T22"/>
  <c r="S22"/>
  <c r="R22"/>
  <c r="Q22"/>
  <c r="P22"/>
  <c r="O22"/>
  <c r="N22"/>
  <c r="M22"/>
  <c r="L22"/>
  <c r="K22"/>
  <c r="J22"/>
  <c r="I22"/>
  <c r="G22"/>
  <c r="E22"/>
  <c r="BZ21"/>
  <c r="CA21" s="1"/>
  <c r="T21"/>
  <c r="S21"/>
  <c r="R21"/>
  <c r="Q21"/>
  <c r="P21"/>
  <c r="O21"/>
  <c r="N21"/>
  <c r="M21"/>
  <c r="L21"/>
  <c r="K21"/>
  <c r="J21"/>
  <c r="I21"/>
  <c r="G21"/>
  <c r="E21"/>
  <c r="BZ20"/>
  <c r="CA20" s="1"/>
  <c r="BH20"/>
  <c r="T20"/>
  <c r="S20"/>
  <c r="R20"/>
  <c r="Q20"/>
  <c r="P20"/>
  <c r="O20"/>
  <c r="N20"/>
  <c r="M20"/>
  <c r="L20"/>
  <c r="K20"/>
  <c r="J20"/>
  <c r="I20"/>
  <c r="G20"/>
  <c r="E20"/>
  <c r="CA19"/>
  <c r="BZ19"/>
  <c r="BH19"/>
  <c r="BD19"/>
  <c r="T19"/>
  <c r="S19"/>
  <c r="R19"/>
  <c r="Q19"/>
  <c r="P19"/>
  <c r="O19"/>
  <c r="N19"/>
  <c r="M19"/>
  <c r="L19"/>
  <c r="K19"/>
  <c r="J19"/>
  <c r="I19"/>
  <c r="G19"/>
  <c r="E19"/>
  <c r="BZ18"/>
  <c r="CA18" s="1"/>
  <c r="T18"/>
  <c r="S18"/>
  <c r="R18"/>
  <c r="Q18"/>
  <c r="P18"/>
  <c r="O18"/>
  <c r="N18"/>
  <c r="M18"/>
  <c r="L18"/>
  <c r="K18"/>
  <c r="J18"/>
  <c r="I18"/>
  <c r="G18"/>
  <c r="E18"/>
  <c r="BZ17"/>
  <c r="CA17" s="1"/>
  <c r="T17"/>
  <c r="S17"/>
  <c r="R17"/>
  <c r="Q17"/>
  <c r="P17"/>
  <c r="O17"/>
  <c r="N17"/>
  <c r="M17"/>
  <c r="L17"/>
  <c r="K17"/>
  <c r="J17"/>
  <c r="I17"/>
  <c r="G17"/>
  <c r="E17"/>
  <c r="BZ16"/>
  <c r="CA16" s="1"/>
  <c r="BH16"/>
  <c r="T16"/>
  <c r="S16"/>
  <c r="R16"/>
  <c r="Q16"/>
  <c r="P16"/>
  <c r="O16"/>
  <c r="N16"/>
  <c r="M16"/>
  <c r="L16"/>
  <c r="K16"/>
  <c r="J16"/>
  <c r="I16"/>
  <c r="G16"/>
  <c r="E16"/>
  <c r="CA15"/>
  <c r="BZ15"/>
  <c r="BH15"/>
  <c r="F10" s="1"/>
  <c r="BD15"/>
  <c r="D10" s="1"/>
  <c r="T15"/>
  <c r="S15"/>
  <c r="R15"/>
  <c r="Q15"/>
  <c r="P15"/>
  <c r="O15"/>
  <c r="N15"/>
  <c r="M15"/>
  <c r="L15"/>
  <c r="K15"/>
  <c r="J15"/>
  <c r="I15"/>
  <c r="G15"/>
  <c r="E15"/>
  <c r="BZ14"/>
  <c r="CA14" s="1"/>
  <c r="T14"/>
  <c r="S14"/>
  <c r="R14"/>
  <c r="Q14"/>
  <c r="P14"/>
  <c r="O14"/>
  <c r="N14"/>
  <c r="M14"/>
  <c r="L14"/>
  <c r="K14"/>
  <c r="J14"/>
  <c r="I14"/>
  <c r="G14"/>
  <c r="E14"/>
  <c r="BZ13"/>
  <c r="CA13" s="1"/>
  <c r="T13"/>
  <c r="S13"/>
  <c r="R13"/>
  <c r="Q13"/>
  <c r="P13"/>
  <c r="O13"/>
  <c r="N13"/>
  <c r="M13"/>
  <c r="L13"/>
  <c r="K13"/>
  <c r="J13"/>
  <c r="I13"/>
  <c r="G13"/>
  <c r="E13"/>
  <c r="BZ12"/>
  <c r="CA12" s="1"/>
  <c r="BH12"/>
  <c r="F9" s="1"/>
  <c r="T12"/>
  <c r="S12"/>
  <c r="R12"/>
  <c r="Q12"/>
  <c r="P12"/>
  <c r="O12"/>
  <c r="N12"/>
  <c r="M12"/>
  <c r="L12"/>
  <c r="K12"/>
  <c r="J12"/>
  <c r="I12"/>
  <c r="G12"/>
  <c r="E12"/>
  <c r="CA11"/>
  <c r="BZ11"/>
  <c r="BH11"/>
  <c r="BD11"/>
  <c r="T11"/>
  <c r="S11"/>
  <c r="R11"/>
  <c r="Q11"/>
  <c r="P11"/>
  <c r="O11"/>
  <c r="N11"/>
  <c r="M11"/>
  <c r="L11"/>
  <c r="K11"/>
  <c r="J11"/>
  <c r="I11"/>
  <c r="G11"/>
  <c r="E11"/>
  <c r="BZ10"/>
  <c r="CA10" s="1"/>
  <c r="T10"/>
  <c r="S10"/>
  <c r="R10"/>
  <c r="Q10"/>
  <c r="P10"/>
  <c r="O10"/>
  <c r="N10"/>
  <c r="M10"/>
  <c r="L10"/>
  <c r="K10"/>
  <c r="J10"/>
  <c r="I10"/>
  <c r="G10"/>
  <c r="E10"/>
  <c r="BZ9"/>
  <c r="CA9" s="1"/>
  <c r="T9"/>
  <c r="S9"/>
  <c r="R9"/>
  <c r="Q9"/>
  <c r="P9"/>
  <c r="O9"/>
  <c r="N9"/>
  <c r="M9"/>
  <c r="L9"/>
  <c r="K9"/>
  <c r="J9"/>
  <c r="I9"/>
  <c r="G9"/>
  <c r="E9"/>
  <c r="T8"/>
  <c r="S8"/>
  <c r="R8"/>
  <c r="Q8"/>
  <c r="P8"/>
  <c r="O8"/>
  <c r="N8"/>
  <c r="M8"/>
  <c r="L8"/>
  <c r="K8"/>
  <c r="J8"/>
  <c r="I8"/>
  <c r="G8"/>
  <c r="E8"/>
  <c r="BZ7"/>
  <c r="U7"/>
  <c r="BM6"/>
  <c r="BM76" s="1"/>
  <c r="BH6"/>
  <c r="BH32" s="1"/>
  <c r="BD6"/>
  <c r="BD67" s="1"/>
  <c r="BZ87" i="31"/>
  <c r="CA87" s="1"/>
  <c r="BZ88"/>
  <c r="CA88" s="1"/>
  <c r="BZ89"/>
  <c r="CA89" s="1"/>
  <c r="BZ90"/>
  <c r="CA90" s="1"/>
  <c r="BZ91"/>
  <c r="CA91" s="1"/>
  <c r="BZ92"/>
  <c r="CA92" s="1"/>
  <c r="BZ93"/>
  <c r="CA93" s="1"/>
  <c r="BZ94"/>
  <c r="CA94" s="1"/>
  <c r="BZ95"/>
  <c r="CA95" s="1"/>
  <c r="BZ96"/>
  <c r="CA96" s="1"/>
  <c r="BZ97"/>
  <c r="CA97" s="1"/>
  <c r="BZ98"/>
  <c r="CA98" s="1"/>
  <c r="BZ99"/>
  <c r="CA99" s="1"/>
  <c r="BZ100"/>
  <c r="CA100"/>
  <c r="BZ101"/>
  <c r="CA101" s="1"/>
  <c r="BZ102"/>
  <c r="CA102" s="1"/>
  <c r="BZ103"/>
  <c r="CA103" s="1"/>
  <c r="BZ104"/>
  <c r="CA104" s="1"/>
  <c r="BZ105"/>
  <c r="CA105" s="1"/>
  <c r="BZ106"/>
  <c r="CA106" s="1"/>
  <c r="BZ107"/>
  <c r="CA107" s="1"/>
  <c r="BZ108"/>
  <c r="CA108"/>
  <c r="BZ109"/>
  <c r="CA109" s="1"/>
  <c r="BZ110"/>
  <c r="CA110" s="1"/>
  <c r="BZ111"/>
  <c r="CA111" s="1"/>
  <c r="BZ112"/>
  <c r="CA112" s="1"/>
  <c r="BZ113"/>
  <c r="CA113" s="1"/>
  <c r="BZ114"/>
  <c r="CA114" s="1"/>
  <c r="BZ115"/>
  <c r="CA115" s="1"/>
  <c r="BZ116"/>
  <c r="CA116"/>
  <c r="BZ117"/>
  <c r="CA117" s="1"/>
  <c r="BZ118"/>
  <c r="CA118" s="1"/>
  <c r="BZ119"/>
  <c r="CA119" s="1"/>
  <c r="BZ120"/>
  <c r="CA120" s="1"/>
  <c r="BZ121"/>
  <c r="CA121" s="1"/>
  <c r="BZ122"/>
  <c r="CA122" s="1"/>
  <c r="BZ123"/>
  <c r="CA123" s="1"/>
  <c r="BZ124"/>
  <c r="CA124"/>
  <c r="BZ125"/>
  <c r="CA125" s="1"/>
  <c r="BZ126"/>
  <c r="CA126" s="1"/>
  <c r="BZ127"/>
  <c r="CA127" s="1"/>
  <c r="BZ128"/>
  <c r="CA128" s="1"/>
  <c r="BZ129"/>
  <c r="CA129" s="1"/>
  <c r="BZ130"/>
  <c r="CA130" s="1"/>
  <c r="BZ131"/>
  <c r="CA131" s="1"/>
  <c r="BZ132"/>
  <c r="CA132"/>
  <c r="BZ133"/>
  <c r="CA133" s="1"/>
  <c r="BZ134"/>
  <c r="CA134" s="1"/>
  <c r="BZ135"/>
  <c r="CA135" s="1"/>
  <c r="BZ136"/>
  <c r="CA136" s="1"/>
  <c r="BZ137"/>
  <c r="CA137" s="1"/>
  <c r="BZ138"/>
  <c r="CA138" s="1"/>
  <c r="BZ139"/>
  <c r="CA139" s="1"/>
  <c r="BZ140"/>
  <c r="CA140"/>
  <c r="BZ141"/>
  <c r="CA141" s="1"/>
  <c r="BZ142"/>
  <c r="CA142" s="1"/>
  <c r="BZ143"/>
  <c r="CA143" s="1"/>
  <c r="BZ144"/>
  <c r="CA144" s="1"/>
  <c r="BZ145"/>
  <c r="CA145" s="1"/>
  <c r="BZ146"/>
  <c r="CA146" s="1"/>
  <c r="BZ147"/>
  <c r="CA147" s="1"/>
  <c r="BZ148"/>
  <c r="CA148"/>
  <c r="BZ149"/>
  <c r="CA149" s="1"/>
  <c r="BZ150"/>
  <c r="CA150" s="1"/>
  <c r="BZ151"/>
  <c r="CA151" s="1"/>
  <c r="BZ152"/>
  <c r="CA152" s="1"/>
  <c r="BZ153"/>
  <c r="CA153" s="1"/>
  <c r="BZ154"/>
  <c r="CA154" s="1"/>
  <c r="BZ155"/>
  <c r="CA155" s="1"/>
  <c r="BZ156"/>
  <c r="CA156"/>
  <c r="BZ157"/>
  <c r="CA157" s="1"/>
  <c r="BZ158"/>
  <c r="CA158" s="1"/>
  <c r="BZ82"/>
  <c r="CA82" s="1"/>
  <c r="BZ83"/>
  <c r="CA83" s="1"/>
  <c r="BZ84"/>
  <c r="CA84" s="1"/>
  <c r="BZ85"/>
  <c r="CA85" s="1"/>
  <c r="BZ86"/>
  <c r="CA86" s="1"/>
  <c r="D81"/>
  <c r="E81"/>
  <c r="F81"/>
  <c r="G81"/>
  <c r="H81"/>
  <c r="I81"/>
  <c r="J81"/>
  <c r="K81"/>
  <c r="L81"/>
  <c r="M81"/>
  <c r="N81"/>
  <c r="O81"/>
  <c r="P81"/>
  <c r="Q81"/>
  <c r="R81"/>
  <c r="S81"/>
  <c r="T81"/>
  <c r="D82"/>
  <c r="E82"/>
  <c r="F82"/>
  <c r="G82"/>
  <c r="H82"/>
  <c r="I82"/>
  <c r="J82"/>
  <c r="K82"/>
  <c r="L82"/>
  <c r="M82"/>
  <c r="N82"/>
  <c r="O82"/>
  <c r="P82"/>
  <c r="Q82"/>
  <c r="R82"/>
  <c r="S82"/>
  <c r="T82"/>
  <c r="D83"/>
  <c r="E83"/>
  <c r="F83"/>
  <c r="G83"/>
  <c r="H83"/>
  <c r="I83"/>
  <c r="J83"/>
  <c r="K83"/>
  <c r="L83"/>
  <c r="M83"/>
  <c r="N83"/>
  <c r="O83"/>
  <c r="P83"/>
  <c r="Q83"/>
  <c r="R83"/>
  <c r="S83"/>
  <c r="T83"/>
  <c r="D84"/>
  <c r="E84"/>
  <c r="F84"/>
  <c r="G84"/>
  <c r="H84"/>
  <c r="I84"/>
  <c r="J84"/>
  <c r="K84"/>
  <c r="L84"/>
  <c r="M84"/>
  <c r="N84"/>
  <c r="O84"/>
  <c r="P84"/>
  <c r="Q84"/>
  <c r="R84"/>
  <c r="S84"/>
  <c r="T84"/>
  <c r="D85"/>
  <c r="E85"/>
  <c r="F85"/>
  <c r="G85"/>
  <c r="H85"/>
  <c r="I85"/>
  <c r="J85"/>
  <c r="K85"/>
  <c r="L85"/>
  <c r="M85"/>
  <c r="N85"/>
  <c r="O85"/>
  <c r="P85"/>
  <c r="Q85"/>
  <c r="R85"/>
  <c r="S85"/>
  <c r="T85"/>
  <c r="D86"/>
  <c r="E86"/>
  <c r="F86"/>
  <c r="G86"/>
  <c r="H86"/>
  <c r="I86"/>
  <c r="J86"/>
  <c r="K86"/>
  <c r="L86"/>
  <c r="M86"/>
  <c r="N86"/>
  <c r="O86"/>
  <c r="P86"/>
  <c r="Q86"/>
  <c r="R86"/>
  <c r="S86"/>
  <c r="T86"/>
  <c r="D87"/>
  <c r="E87"/>
  <c r="F87"/>
  <c r="G87"/>
  <c r="H87"/>
  <c r="I87"/>
  <c r="J87"/>
  <c r="K87"/>
  <c r="L87"/>
  <c r="M87"/>
  <c r="N87"/>
  <c r="O87"/>
  <c r="P87"/>
  <c r="Q87"/>
  <c r="R87"/>
  <c r="S87"/>
  <c r="T87"/>
  <c r="E9"/>
  <c r="G9"/>
  <c r="I9"/>
  <c r="J9"/>
  <c r="K9"/>
  <c r="L9"/>
  <c r="M9"/>
  <c r="N9"/>
  <c r="O9"/>
  <c r="P9"/>
  <c r="Q9"/>
  <c r="R9"/>
  <c r="S9"/>
  <c r="T9"/>
  <c r="E10"/>
  <c r="G10"/>
  <c r="I10"/>
  <c r="J10"/>
  <c r="K10"/>
  <c r="L10"/>
  <c r="M10"/>
  <c r="N10"/>
  <c r="O10"/>
  <c r="P10"/>
  <c r="Q10"/>
  <c r="R10"/>
  <c r="S10"/>
  <c r="T10"/>
  <c r="E11"/>
  <c r="G11"/>
  <c r="I11"/>
  <c r="J11"/>
  <c r="K11"/>
  <c r="L11"/>
  <c r="M11"/>
  <c r="N11"/>
  <c r="O11"/>
  <c r="P11"/>
  <c r="Q11"/>
  <c r="R11"/>
  <c r="S11"/>
  <c r="T11"/>
  <c r="E12"/>
  <c r="G12"/>
  <c r="I12"/>
  <c r="J12"/>
  <c r="K12"/>
  <c r="L12"/>
  <c r="M12"/>
  <c r="N12"/>
  <c r="O12"/>
  <c r="P12"/>
  <c r="Q12"/>
  <c r="R12"/>
  <c r="S12"/>
  <c r="T12"/>
  <c r="E13"/>
  <c r="G13"/>
  <c r="I13"/>
  <c r="J13"/>
  <c r="K13"/>
  <c r="L13"/>
  <c r="M13"/>
  <c r="N13"/>
  <c r="O13"/>
  <c r="P13"/>
  <c r="Q13"/>
  <c r="R13"/>
  <c r="S13"/>
  <c r="T13"/>
  <c r="E14"/>
  <c r="F14"/>
  <c r="G14"/>
  <c r="H14"/>
  <c r="I14"/>
  <c r="J14"/>
  <c r="K14"/>
  <c r="L14"/>
  <c r="M14"/>
  <c r="N14"/>
  <c r="O14"/>
  <c r="P14"/>
  <c r="Q14"/>
  <c r="R14"/>
  <c r="S14"/>
  <c r="T14"/>
  <c r="E15"/>
  <c r="F15"/>
  <c r="G15"/>
  <c r="H15"/>
  <c r="I15"/>
  <c r="J15"/>
  <c r="K15"/>
  <c r="L15"/>
  <c r="M15"/>
  <c r="N15"/>
  <c r="O15"/>
  <c r="P15"/>
  <c r="Q15"/>
  <c r="R15"/>
  <c r="S15"/>
  <c r="T15"/>
  <c r="E16"/>
  <c r="F16"/>
  <c r="G16"/>
  <c r="H16"/>
  <c r="I16"/>
  <c r="J16"/>
  <c r="K16"/>
  <c r="L16"/>
  <c r="M16"/>
  <c r="N16"/>
  <c r="O16"/>
  <c r="P16"/>
  <c r="Q16"/>
  <c r="R16"/>
  <c r="S16"/>
  <c r="T16"/>
  <c r="E17"/>
  <c r="F17"/>
  <c r="G17"/>
  <c r="H17"/>
  <c r="I17"/>
  <c r="J17"/>
  <c r="K17"/>
  <c r="L17"/>
  <c r="M17"/>
  <c r="N17"/>
  <c r="O17"/>
  <c r="P17"/>
  <c r="Q17"/>
  <c r="R17"/>
  <c r="S17"/>
  <c r="T17"/>
  <c r="E18"/>
  <c r="F18"/>
  <c r="G18"/>
  <c r="H18"/>
  <c r="I18"/>
  <c r="J18"/>
  <c r="K18"/>
  <c r="L18"/>
  <c r="M18"/>
  <c r="N18"/>
  <c r="O18"/>
  <c r="P18"/>
  <c r="Q18"/>
  <c r="R18"/>
  <c r="S18"/>
  <c r="T18"/>
  <c r="E19"/>
  <c r="F19"/>
  <c r="G19"/>
  <c r="H19"/>
  <c r="I19"/>
  <c r="J19"/>
  <c r="K19"/>
  <c r="L19"/>
  <c r="M19"/>
  <c r="N19"/>
  <c r="O19"/>
  <c r="P19"/>
  <c r="Q19"/>
  <c r="R19"/>
  <c r="S19"/>
  <c r="T19"/>
  <c r="E20"/>
  <c r="F20"/>
  <c r="G20"/>
  <c r="H20"/>
  <c r="I20"/>
  <c r="J20"/>
  <c r="K20"/>
  <c r="L20"/>
  <c r="M20"/>
  <c r="N20"/>
  <c r="O20"/>
  <c r="P20"/>
  <c r="Q20"/>
  <c r="R20"/>
  <c r="S20"/>
  <c r="T20"/>
  <c r="E21"/>
  <c r="F21"/>
  <c r="G21"/>
  <c r="H21"/>
  <c r="I21"/>
  <c r="J21"/>
  <c r="K21"/>
  <c r="L21"/>
  <c r="M21"/>
  <c r="N21"/>
  <c r="O21"/>
  <c r="P21"/>
  <c r="Q21"/>
  <c r="R21"/>
  <c r="S21"/>
  <c r="T21"/>
  <c r="E22"/>
  <c r="F22"/>
  <c r="G22"/>
  <c r="H22"/>
  <c r="I22"/>
  <c r="J22"/>
  <c r="K22"/>
  <c r="L22"/>
  <c r="M22"/>
  <c r="N22"/>
  <c r="O22"/>
  <c r="P22"/>
  <c r="Q22"/>
  <c r="R22"/>
  <c r="S22"/>
  <c r="T22"/>
  <c r="E23"/>
  <c r="F23"/>
  <c r="G23"/>
  <c r="H23"/>
  <c r="I23"/>
  <c r="J23"/>
  <c r="K23"/>
  <c r="L23"/>
  <c r="M23"/>
  <c r="N23"/>
  <c r="O23"/>
  <c r="P23"/>
  <c r="Q23"/>
  <c r="R23"/>
  <c r="S23"/>
  <c r="T23"/>
  <c r="E24"/>
  <c r="F24"/>
  <c r="G24"/>
  <c r="H24"/>
  <c r="I24"/>
  <c r="J24"/>
  <c r="K24"/>
  <c r="L24"/>
  <c r="M24"/>
  <c r="N24"/>
  <c r="O24"/>
  <c r="P24"/>
  <c r="Q24"/>
  <c r="R24"/>
  <c r="S24"/>
  <c r="T24"/>
  <c r="E25"/>
  <c r="F25"/>
  <c r="G25"/>
  <c r="H25"/>
  <c r="I25"/>
  <c r="J25"/>
  <c r="K25"/>
  <c r="L25"/>
  <c r="M25"/>
  <c r="N25"/>
  <c r="O25"/>
  <c r="P25"/>
  <c r="Q25"/>
  <c r="R25"/>
  <c r="S25"/>
  <c r="T25"/>
  <c r="E26"/>
  <c r="F26"/>
  <c r="G26"/>
  <c r="H26"/>
  <c r="I26"/>
  <c r="J26"/>
  <c r="K26"/>
  <c r="L26"/>
  <c r="M26"/>
  <c r="N26"/>
  <c r="O26"/>
  <c r="P26"/>
  <c r="Q26"/>
  <c r="R26"/>
  <c r="S26"/>
  <c r="T26"/>
  <c r="E27"/>
  <c r="F27"/>
  <c r="G27"/>
  <c r="H27"/>
  <c r="I27"/>
  <c r="J27"/>
  <c r="K27"/>
  <c r="L27"/>
  <c r="M27"/>
  <c r="N27"/>
  <c r="O27"/>
  <c r="P27"/>
  <c r="Q27"/>
  <c r="R27"/>
  <c r="S27"/>
  <c r="T27"/>
  <c r="E28"/>
  <c r="F28"/>
  <c r="G28"/>
  <c r="H28"/>
  <c r="I28"/>
  <c r="J28"/>
  <c r="K28"/>
  <c r="L28"/>
  <c r="M28"/>
  <c r="N28"/>
  <c r="O28"/>
  <c r="P28"/>
  <c r="Q28"/>
  <c r="R28"/>
  <c r="S28"/>
  <c r="T28"/>
  <c r="E29"/>
  <c r="F29"/>
  <c r="G29"/>
  <c r="H29"/>
  <c r="I29"/>
  <c r="J29"/>
  <c r="K29"/>
  <c r="L29"/>
  <c r="M29"/>
  <c r="N29"/>
  <c r="O29"/>
  <c r="P29"/>
  <c r="Q29"/>
  <c r="R29"/>
  <c r="S29"/>
  <c r="T29"/>
  <c r="E30"/>
  <c r="F30"/>
  <c r="G30"/>
  <c r="H30"/>
  <c r="I30"/>
  <c r="J30"/>
  <c r="K30"/>
  <c r="L30"/>
  <c r="M30"/>
  <c r="N30"/>
  <c r="O30"/>
  <c r="P30"/>
  <c r="Q30"/>
  <c r="R30"/>
  <c r="S30"/>
  <c r="T30"/>
  <c r="E31"/>
  <c r="F31"/>
  <c r="G31"/>
  <c r="H31"/>
  <c r="I31"/>
  <c r="J31"/>
  <c r="K31"/>
  <c r="L31"/>
  <c r="M31"/>
  <c r="N31"/>
  <c r="O31"/>
  <c r="P31"/>
  <c r="Q31"/>
  <c r="R31"/>
  <c r="S31"/>
  <c r="T31"/>
  <c r="E32"/>
  <c r="F32"/>
  <c r="G32"/>
  <c r="H32"/>
  <c r="I32"/>
  <c r="J32"/>
  <c r="K32"/>
  <c r="L32"/>
  <c r="M32"/>
  <c r="N32"/>
  <c r="O32"/>
  <c r="P32"/>
  <c r="Q32"/>
  <c r="R32"/>
  <c r="S32"/>
  <c r="T32"/>
  <c r="E33"/>
  <c r="F33"/>
  <c r="G33"/>
  <c r="H33"/>
  <c r="I33"/>
  <c r="J33"/>
  <c r="K33"/>
  <c r="L33"/>
  <c r="M33"/>
  <c r="N33"/>
  <c r="O33"/>
  <c r="P33"/>
  <c r="Q33"/>
  <c r="R33"/>
  <c r="S33"/>
  <c r="T33"/>
  <c r="E34"/>
  <c r="F34"/>
  <c r="G34"/>
  <c r="H34"/>
  <c r="I34"/>
  <c r="J34"/>
  <c r="K34"/>
  <c r="L34"/>
  <c r="M34"/>
  <c r="N34"/>
  <c r="O34"/>
  <c r="P34"/>
  <c r="Q34"/>
  <c r="R34"/>
  <c r="S34"/>
  <c r="T34"/>
  <c r="E35"/>
  <c r="F35"/>
  <c r="G35"/>
  <c r="H35"/>
  <c r="I35"/>
  <c r="J35"/>
  <c r="K35"/>
  <c r="L35"/>
  <c r="M35"/>
  <c r="N35"/>
  <c r="O35"/>
  <c r="P35"/>
  <c r="Q35"/>
  <c r="R35"/>
  <c r="S35"/>
  <c r="T35"/>
  <c r="E36"/>
  <c r="F36"/>
  <c r="G36"/>
  <c r="H36"/>
  <c r="I36"/>
  <c r="J36"/>
  <c r="K36"/>
  <c r="L36"/>
  <c r="M36"/>
  <c r="N36"/>
  <c r="O36"/>
  <c r="P36"/>
  <c r="Q36"/>
  <c r="R36"/>
  <c r="S36"/>
  <c r="T36"/>
  <c r="E37"/>
  <c r="F37"/>
  <c r="G37"/>
  <c r="H37"/>
  <c r="I37"/>
  <c r="J37"/>
  <c r="K37"/>
  <c r="L37"/>
  <c r="M37"/>
  <c r="N37"/>
  <c r="O37"/>
  <c r="P37"/>
  <c r="Q37"/>
  <c r="R37"/>
  <c r="S37"/>
  <c r="T37"/>
  <c r="E38"/>
  <c r="F38"/>
  <c r="G38"/>
  <c r="H38"/>
  <c r="I38"/>
  <c r="J38"/>
  <c r="K38"/>
  <c r="L38"/>
  <c r="M38"/>
  <c r="N38"/>
  <c r="O38"/>
  <c r="P38"/>
  <c r="Q38"/>
  <c r="R38"/>
  <c r="S38"/>
  <c r="T38"/>
  <c r="E39"/>
  <c r="F39"/>
  <c r="G39"/>
  <c r="H39"/>
  <c r="I39"/>
  <c r="J39"/>
  <c r="K39"/>
  <c r="L39"/>
  <c r="M39"/>
  <c r="N39"/>
  <c r="O39"/>
  <c r="P39"/>
  <c r="Q39"/>
  <c r="R39"/>
  <c r="S39"/>
  <c r="T39"/>
  <c r="E40"/>
  <c r="F40"/>
  <c r="G40"/>
  <c r="H40"/>
  <c r="I40"/>
  <c r="J40"/>
  <c r="K40"/>
  <c r="L40"/>
  <c r="M40"/>
  <c r="N40"/>
  <c r="O40"/>
  <c r="P40"/>
  <c r="Q40"/>
  <c r="R40"/>
  <c r="S40"/>
  <c r="T40"/>
  <c r="E41"/>
  <c r="F41"/>
  <c r="G41"/>
  <c r="H41"/>
  <c r="I41"/>
  <c r="J41"/>
  <c r="K41"/>
  <c r="L41"/>
  <c r="M41"/>
  <c r="N41"/>
  <c r="O41"/>
  <c r="P41"/>
  <c r="Q41"/>
  <c r="R41"/>
  <c r="S41"/>
  <c r="T41"/>
  <c r="E42"/>
  <c r="F42"/>
  <c r="G42"/>
  <c r="H42"/>
  <c r="I42"/>
  <c r="J42"/>
  <c r="K42"/>
  <c r="L42"/>
  <c r="M42"/>
  <c r="N42"/>
  <c r="O42"/>
  <c r="P42"/>
  <c r="Q42"/>
  <c r="R42"/>
  <c r="S42"/>
  <c r="T42"/>
  <c r="E43"/>
  <c r="F43"/>
  <c r="G43"/>
  <c r="H43"/>
  <c r="I43"/>
  <c r="J43"/>
  <c r="K43"/>
  <c r="L43"/>
  <c r="M43"/>
  <c r="N43"/>
  <c r="O43"/>
  <c r="P43"/>
  <c r="Q43"/>
  <c r="R43"/>
  <c r="S43"/>
  <c r="T43"/>
  <c r="E44"/>
  <c r="F44"/>
  <c r="G44"/>
  <c r="H44"/>
  <c r="I44"/>
  <c r="J44"/>
  <c r="K44"/>
  <c r="L44"/>
  <c r="M44"/>
  <c r="N44"/>
  <c r="O44"/>
  <c r="P44"/>
  <c r="Q44"/>
  <c r="R44"/>
  <c r="S44"/>
  <c r="T44"/>
  <c r="E45"/>
  <c r="F45"/>
  <c r="G45"/>
  <c r="H45"/>
  <c r="I45"/>
  <c r="J45"/>
  <c r="K45"/>
  <c r="L45"/>
  <c r="M45"/>
  <c r="N45"/>
  <c r="O45"/>
  <c r="P45"/>
  <c r="Q45"/>
  <c r="R45"/>
  <c r="S45"/>
  <c r="T45"/>
  <c r="E46"/>
  <c r="F46"/>
  <c r="G46"/>
  <c r="H46"/>
  <c r="I46"/>
  <c r="J46"/>
  <c r="K46"/>
  <c r="L46"/>
  <c r="M46"/>
  <c r="N46"/>
  <c r="O46"/>
  <c r="P46"/>
  <c r="Q46"/>
  <c r="R46"/>
  <c r="S46"/>
  <c r="T46"/>
  <c r="E47"/>
  <c r="F47"/>
  <c r="G47"/>
  <c r="H47"/>
  <c r="I47"/>
  <c r="J47"/>
  <c r="K47"/>
  <c r="L47"/>
  <c r="M47"/>
  <c r="N47"/>
  <c r="O47"/>
  <c r="P47"/>
  <c r="Q47"/>
  <c r="R47"/>
  <c r="S47"/>
  <c r="T47"/>
  <c r="E48"/>
  <c r="F48"/>
  <c r="G48"/>
  <c r="H48"/>
  <c r="I48"/>
  <c r="J48"/>
  <c r="K48"/>
  <c r="L48"/>
  <c r="M48"/>
  <c r="N48"/>
  <c r="O48"/>
  <c r="P48"/>
  <c r="Q48"/>
  <c r="R48"/>
  <c r="S48"/>
  <c r="T48"/>
  <c r="E49"/>
  <c r="F49"/>
  <c r="G49"/>
  <c r="H49"/>
  <c r="I49"/>
  <c r="J49"/>
  <c r="K49"/>
  <c r="L49"/>
  <c r="M49"/>
  <c r="N49"/>
  <c r="O49"/>
  <c r="P49"/>
  <c r="Q49"/>
  <c r="R49"/>
  <c r="S49"/>
  <c r="T49"/>
  <c r="E50"/>
  <c r="F50"/>
  <c r="G50"/>
  <c r="H50"/>
  <c r="I50"/>
  <c r="J50"/>
  <c r="K50"/>
  <c r="L50"/>
  <c r="M50"/>
  <c r="N50"/>
  <c r="O50"/>
  <c r="P50"/>
  <c r="Q50"/>
  <c r="R50"/>
  <c r="S50"/>
  <c r="T50"/>
  <c r="E51"/>
  <c r="F51"/>
  <c r="G51"/>
  <c r="H51"/>
  <c r="I51"/>
  <c r="J51"/>
  <c r="K51"/>
  <c r="L51"/>
  <c r="M51"/>
  <c r="N51"/>
  <c r="O51"/>
  <c r="P51"/>
  <c r="Q51"/>
  <c r="R51"/>
  <c r="S51"/>
  <c r="T51"/>
  <c r="E52"/>
  <c r="F52"/>
  <c r="G52"/>
  <c r="H52"/>
  <c r="I52"/>
  <c r="J52"/>
  <c r="K52"/>
  <c r="L52"/>
  <c r="M52"/>
  <c r="N52"/>
  <c r="O52"/>
  <c r="P52"/>
  <c r="Q52"/>
  <c r="R52"/>
  <c r="S52"/>
  <c r="T52"/>
  <c r="E53"/>
  <c r="F53"/>
  <c r="G53"/>
  <c r="H53"/>
  <c r="I53"/>
  <c r="J53"/>
  <c r="K53"/>
  <c r="L53"/>
  <c r="M53"/>
  <c r="N53"/>
  <c r="O53"/>
  <c r="P53"/>
  <c r="Q53"/>
  <c r="R53"/>
  <c r="S53"/>
  <c r="T53"/>
  <c r="E54"/>
  <c r="F54"/>
  <c r="G54"/>
  <c r="H54"/>
  <c r="I54"/>
  <c r="J54"/>
  <c r="K54"/>
  <c r="L54"/>
  <c r="M54"/>
  <c r="N54"/>
  <c r="O54"/>
  <c r="P54"/>
  <c r="Q54"/>
  <c r="R54"/>
  <c r="S54"/>
  <c r="T54"/>
  <c r="E55"/>
  <c r="F55"/>
  <c r="G55"/>
  <c r="H55"/>
  <c r="I55"/>
  <c r="J55"/>
  <c r="K55"/>
  <c r="L55"/>
  <c r="M55"/>
  <c r="N55"/>
  <c r="O55"/>
  <c r="P55"/>
  <c r="Q55"/>
  <c r="R55"/>
  <c r="S55"/>
  <c r="T55"/>
  <c r="E56"/>
  <c r="F56"/>
  <c r="G56"/>
  <c r="H56"/>
  <c r="I56"/>
  <c r="J56"/>
  <c r="K56"/>
  <c r="L56"/>
  <c r="M56"/>
  <c r="N56"/>
  <c r="O56"/>
  <c r="P56"/>
  <c r="Q56"/>
  <c r="R56"/>
  <c r="S56"/>
  <c r="T56"/>
  <c r="E57"/>
  <c r="F57"/>
  <c r="G57"/>
  <c r="H57"/>
  <c r="I57"/>
  <c r="J57"/>
  <c r="K57"/>
  <c r="L57"/>
  <c r="M57"/>
  <c r="N57"/>
  <c r="O57"/>
  <c r="P57"/>
  <c r="Q57"/>
  <c r="R57"/>
  <c r="S57"/>
  <c r="T57"/>
  <c r="D58"/>
  <c r="E58"/>
  <c r="F58"/>
  <c r="G58"/>
  <c r="H58"/>
  <c r="I58"/>
  <c r="J58"/>
  <c r="K58"/>
  <c r="L58"/>
  <c r="M58"/>
  <c r="N58"/>
  <c r="O58"/>
  <c r="P58"/>
  <c r="Q58"/>
  <c r="R58"/>
  <c r="S58"/>
  <c r="T58"/>
  <c r="D59"/>
  <c r="E59"/>
  <c r="F59"/>
  <c r="G59"/>
  <c r="H59"/>
  <c r="I59"/>
  <c r="J59"/>
  <c r="K59"/>
  <c r="L59"/>
  <c r="M59"/>
  <c r="N59"/>
  <c r="O59"/>
  <c r="P59"/>
  <c r="Q59"/>
  <c r="R59"/>
  <c r="S59"/>
  <c r="T59"/>
  <c r="D60"/>
  <c r="E60"/>
  <c r="F60"/>
  <c r="G60"/>
  <c r="H60"/>
  <c r="I60"/>
  <c r="J60"/>
  <c r="K60"/>
  <c r="L60"/>
  <c r="M60"/>
  <c r="N60"/>
  <c r="O60"/>
  <c r="P60"/>
  <c r="Q60"/>
  <c r="R60"/>
  <c r="S60"/>
  <c r="T60"/>
  <c r="D61"/>
  <c r="E61"/>
  <c r="F61"/>
  <c r="G61"/>
  <c r="H61"/>
  <c r="I61"/>
  <c r="J61"/>
  <c r="K61"/>
  <c r="L61"/>
  <c r="M61"/>
  <c r="N61"/>
  <c r="O61"/>
  <c r="P61"/>
  <c r="Q61"/>
  <c r="R61"/>
  <c r="S61"/>
  <c r="T61"/>
  <c r="D62"/>
  <c r="E62"/>
  <c r="F62"/>
  <c r="G62"/>
  <c r="H62"/>
  <c r="I62"/>
  <c r="J62"/>
  <c r="K62"/>
  <c r="L62"/>
  <c r="M62"/>
  <c r="N62"/>
  <c r="O62"/>
  <c r="P62"/>
  <c r="Q62"/>
  <c r="R62"/>
  <c r="S62"/>
  <c r="T62"/>
  <c r="D63"/>
  <c r="E63"/>
  <c r="F63"/>
  <c r="G63"/>
  <c r="H63"/>
  <c r="I63"/>
  <c r="J63"/>
  <c r="K63"/>
  <c r="L63"/>
  <c r="M63"/>
  <c r="N63"/>
  <c r="O63"/>
  <c r="P63"/>
  <c r="Q63"/>
  <c r="R63"/>
  <c r="S63"/>
  <c r="T63"/>
  <c r="D64"/>
  <c r="E64"/>
  <c r="F64"/>
  <c r="G64"/>
  <c r="H64"/>
  <c r="I64"/>
  <c r="J64"/>
  <c r="K64"/>
  <c r="L64"/>
  <c r="M64"/>
  <c r="N64"/>
  <c r="O64"/>
  <c r="P64"/>
  <c r="Q64"/>
  <c r="R64"/>
  <c r="S64"/>
  <c r="T64"/>
  <c r="D65"/>
  <c r="E65"/>
  <c r="F65"/>
  <c r="G65"/>
  <c r="H65"/>
  <c r="I65"/>
  <c r="J65"/>
  <c r="K65"/>
  <c r="L65"/>
  <c r="M65"/>
  <c r="N65"/>
  <c r="O65"/>
  <c r="P65"/>
  <c r="Q65"/>
  <c r="R65"/>
  <c r="S65"/>
  <c r="T65"/>
  <c r="D66"/>
  <c r="E66"/>
  <c r="F66"/>
  <c r="G66"/>
  <c r="H66"/>
  <c r="I66"/>
  <c r="J66"/>
  <c r="K66"/>
  <c r="L66"/>
  <c r="M66"/>
  <c r="N66"/>
  <c r="O66"/>
  <c r="P66"/>
  <c r="Q66"/>
  <c r="R66"/>
  <c r="S66"/>
  <c r="T66"/>
  <c r="D67"/>
  <c r="E67"/>
  <c r="F67"/>
  <c r="G67"/>
  <c r="H67"/>
  <c r="I67"/>
  <c r="J67"/>
  <c r="K67"/>
  <c r="L67"/>
  <c r="M67"/>
  <c r="N67"/>
  <c r="O67"/>
  <c r="P67"/>
  <c r="Q67"/>
  <c r="R67"/>
  <c r="S67"/>
  <c r="T67"/>
  <c r="D68"/>
  <c r="E68"/>
  <c r="F68"/>
  <c r="G68"/>
  <c r="H68"/>
  <c r="I68"/>
  <c r="J68"/>
  <c r="K68"/>
  <c r="L68"/>
  <c r="M68"/>
  <c r="N68"/>
  <c r="O68"/>
  <c r="P68"/>
  <c r="Q68"/>
  <c r="R68"/>
  <c r="S68"/>
  <c r="T68"/>
  <c r="D69"/>
  <c r="E69"/>
  <c r="F69"/>
  <c r="G69"/>
  <c r="H69"/>
  <c r="I69"/>
  <c r="J69"/>
  <c r="K69"/>
  <c r="L69"/>
  <c r="M69"/>
  <c r="N69"/>
  <c r="O69"/>
  <c r="P69"/>
  <c r="Q69"/>
  <c r="R69"/>
  <c r="S69"/>
  <c r="T69"/>
  <c r="D70"/>
  <c r="E70"/>
  <c r="F70"/>
  <c r="G70"/>
  <c r="H70"/>
  <c r="I70"/>
  <c r="J70"/>
  <c r="K70"/>
  <c r="L70"/>
  <c r="M70"/>
  <c r="N70"/>
  <c r="O70"/>
  <c r="P70"/>
  <c r="Q70"/>
  <c r="R70"/>
  <c r="S70"/>
  <c r="T70"/>
  <c r="D71"/>
  <c r="E71"/>
  <c r="F71"/>
  <c r="G71"/>
  <c r="H71"/>
  <c r="I71"/>
  <c r="J71"/>
  <c r="K71"/>
  <c r="L71"/>
  <c r="M71"/>
  <c r="N71"/>
  <c r="O71"/>
  <c r="P71"/>
  <c r="Q71"/>
  <c r="R71"/>
  <c r="S71"/>
  <c r="T71"/>
  <c r="D72"/>
  <c r="E72"/>
  <c r="F72"/>
  <c r="G72"/>
  <c r="H72"/>
  <c r="I72"/>
  <c r="J72"/>
  <c r="K72"/>
  <c r="L72"/>
  <c r="M72"/>
  <c r="N72"/>
  <c r="O72"/>
  <c r="P72"/>
  <c r="Q72"/>
  <c r="R72"/>
  <c r="S72"/>
  <c r="T72"/>
  <c r="D73"/>
  <c r="E73"/>
  <c r="F73"/>
  <c r="G73"/>
  <c r="H73"/>
  <c r="I73"/>
  <c r="J73"/>
  <c r="K73"/>
  <c r="L73"/>
  <c r="M73"/>
  <c r="N73"/>
  <c r="O73"/>
  <c r="P73"/>
  <c r="Q73"/>
  <c r="R73"/>
  <c r="S73"/>
  <c r="T73"/>
  <c r="D74"/>
  <c r="E74"/>
  <c r="F74"/>
  <c r="G74"/>
  <c r="H74"/>
  <c r="I74"/>
  <c r="J74"/>
  <c r="K74"/>
  <c r="L74"/>
  <c r="M74"/>
  <c r="N74"/>
  <c r="O74"/>
  <c r="P74"/>
  <c r="Q74"/>
  <c r="R74"/>
  <c r="S74"/>
  <c r="T74"/>
  <c r="D75"/>
  <c r="E75"/>
  <c r="F75"/>
  <c r="G75"/>
  <c r="H75"/>
  <c r="I75"/>
  <c r="J75"/>
  <c r="K75"/>
  <c r="L75"/>
  <c r="M75"/>
  <c r="N75"/>
  <c r="O75"/>
  <c r="P75"/>
  <c r="Q75"/>
  <c r="R75"/>
  <c r="S75"/>
  <c r="T75"/>
  <c r="D76"/>
  <c r="E76"/>
  <c r="F76"/>
  <c r="G76"/>
  <c r="H76"/>
  <c r="I76"/>
  <c r="J76"/>
  <c r="K76"/>
  <c r="L76"/>
  <c r="M76"/>
  <c r="N76"/>
  <c r="O76"/>
  <c r="P76"/>
  <c r="Q76"/>
  <c r="R76"/>
  <c r="S76"/>
  <c r="T76"/>
  <c r="D77"/>
  <c r="E77"/>
  <c r="F77"/>
  <c r="G77"/>
  <c r="H77"/>
  <c r="I77"/>
  <c r="J77"/>
  <c r="K77"/>
  <c r="L77"/>
  <c r="M77"/>
  <c r="N77"/>
  <c r="O77"/>
  <c r="P77"/>
  <c r="Q77"/>
  <c r="R77"/>
  <c r="S77"/>
  <c r="T77"/>
  <c r="D78"/>
  <c r="E78"/>
  <c r="F78"/>
  <c r="G78"/>
  <c r="H78"/>
  <c r="I78"/>
  <c r="J78"/>
  <c r="K78"/>
  <c r="L78"/>
  <c r="M78"/>
  <c r="N78"/>
  <c r="O78"/>
  <c r="P78"/>
  <c r="Q78"/>
  <c r="R78"/>
  <c r="S78"/>
  <c r="T78"/>
  <c r="D79"/>
  <c r="E79"/>
  <c r="F79"/>
  <c r="G79"/>
  <c r="H79"/>
  <c r="I79"/>
  <c r="J79"/>
  <c r="K79"/>
  <c r="L79"/>
  <c r="M79"/>
  <c r="N79"/>
  <c r="O79"/>
  <c r="P79"/>
  <c r="Q79"/>
  <c r="R79"/>
  <c r="S79"/>
  <c r="T79"/>
  <c r="D80"/>
  <c r="E80"/>
  <c r="F80"/>
  <c r="G80"/>
  <c r="H80"/>
  <c r="I80"/>
  <c r="J80"/>
  <c r="K80"/>
  <c r="L80"/>
  <c r="M80"/>
  <c r="N80"/>
  <c r="O80"/>
  <c r="P80"/>
  <c r="Q80"/>
  <c r="R80"/>
  <c r="S80"/>
  <c r="T80"/>
  <c r="T8"/>
  <c r="S8"/>
  <c r="R8"/>
  <c r="Q8"/>
  <c r="P8"/>
  <c r="O8"/>
  <c r="N8"/>
  <c r="M8"/>
  <c r="L8"/>
  <c r="K8"/>
  <c r="J8"/>
  <c r="I8"/>
  <c r="G8"/>
  <c r="E8"/>
  <c r="U20" i="33" l="1"/>
  <c r="U21"/>
  <c r="U28"/>
  <c r="U29"/>
  <c r="U37"/>
  <c r="U38"/>
  <c r="U39"/>
  <c r="U42"/>
  <c r="U43"/>
  <c r="U47"/>
  <c r="U55"/>
  <c r="U58"/>
  <c r="U62"/>
  <c r="U66"/>
  <c r="U70"/>
  <c r="U74"/>
  <c r="U16"/>
  <c r="U17"/>
  <c r="U24"/>
  <c r="U25"/>
  <c r="U32"/>
  <c r="U33"/>
  <c r="U58" i="32"/>
  <c r="BM9"/>
  <c r="BM12"/>
  <c r="BM15"/>
  <c r="BM16"/>
  <c r="BM17"/>
  <c r="BM20"/>
  <c r="BM21"/>
  <c r="H24" s="1"/>
  <c r="BM24"/>
  <c r="BM25"/>
  <c r="BM27"/>
  <c r="U66"/>
  <c r="U71"/>
  <c r="BM73"/>
  <c r="U75"/>
  <c r="U78"/>
  <c r="U81"/>
  <c r="BM11"/>
  <c r="BM13"/>
  <c r="BM19"/>
  <c r="BM23"/>
  <c r="BM28"/>
  <c r="BM29"/>
  <c r="BM32"/>
  <c r="BM33"/>
  <c r="BM37"/>
  <c r="BM41"/>
  <c r="BM45"/>
  <c r="BM49"/>
  <c r="BM53"/>
  <c r="BM57"/>
  <c r="BM61"/>
  <c r="BM65"/>
  <c r="BM69"/>
  <c r="U14"/>
  <c r="U39"/>
  <c r="U9"/>
  <c r="U29"/>
  <c r="U34"/>
  <c r="U42"/>
  <c r="U50"/>
  <c r="U69"/>
  <c r="BD13" i="33"/>
  <c r="U14"/>
  <c r="U15"/>
  <c r="BD21"/>
  <c r="D12" s="1"/>
  <c r="U22"/>
  <c r="U23"/>
  <c r="U30"/>
  <c r="U31"/>
  <c r="BH37"/>
  <c r="U8" i="32"/>
  <c r="U13"/>
  <c r="U17"/>
  <c r="U21"/>
  <c r="U25"/>
  <c r="U35"/>
  <c r="U36"/>
  <c r="U43"/>
  <c r="U44"/>
  <c r="U51"/>
  <c r="U52"/>
  <c r="U62"/>
  <c r="BD158" i="33"/>
  <c r="BD154"/>
  <c r="BD150"/>
  <c r="D55" s="1"/>
  <c r="BD146"/>
  <c r="BD142"/>
  <c r="BD138"/>
  <c r="D51" s="1"/>
  <c r="BD134"/>
  <c r="BD130"/>
  <c r="BD126"/>
  <c r="D47" s="1"/>
  <c r="BD122"/>
  <c r="BD118"/>
  <c r="BD114"/>
  <c r="D43" s="1"/>
  <c r="BD110"/>
  <c r="BD106"/>
  <c r="BD102"/>
  <c r="D39" s="1"/>
  <c r="BD98"/>
  <c r="BD94"/>
  <c r="BD90"/>
  <c r="D35" s="1"/>
  <c r="BD84"/>
  <c r="D33" s="1"/>
  <c r="BD80"/>
  <c r="BD157"/>
  <c r="BD153"/>
  <c r="D56" s="1"/>
  <c r="BD149"/>
  <c r="BD145"/>
  <c r="BD141"/>
  <c r="D52" s="1"/>
  <c r="BD137"/>
  <c r="BD133"/>
  <c r="BD129"/>
  <c r="D48" s="1"/>
  <c r="BD125"/>
  <c r="BD121"/>
  <c r="BD117"/>
  <c r="D44" s="1"/>
  <c r="BD113"/>
  <c r="BD109"/>
  <c r="BD105"/>
  <c r="D40" s="1"/>
  <c r="BD101"/>
  <c r="BD97"/>
  <c r="BD93"/>
  <c r="D36" s="1"/>
  <c r="BD89"/>
  <c r="BD85"/>
  <c r="BD81"/>
  <c r="D32" s="1"/>
  <c r="BD77"/>
  <c r="BD156"/>
  <c r="D57" s="1"/>
  <c r="BD152"/>
  <c r="BD148"/>
  <c r="BD144"/>
  <c r="D53" s="1"/>
  <c r="BD140"/>
  <c r="BD136"/>
  <c r="BD132"/>
  <c r="D49" s="1"/>
  <c r="BD128"/>
  <c r="BD124"/>
  <c r="BD120"/>
  <c r="D45" s="1"/>
  <c r="BD116"/>
  <c r="BD112"/>
  <c r="BD108"/>
  <c r="D41" s="1"/>
  <c r="BD104"/>
  <c r="BD100"/>
  <c r="BD96"/>
  <c r="D37" s="1"/>
  <c r="BD92"/>
  <c r="BD88"/>
  <c r="BD86"/>
  <c r="BD82"/>
  <c r="BD78"/>
  <c r="D31" s="1"/>
  <c r="BD155"/>
  <c r="BD139"/>
  <c r="BD123"/>
  <c r="D46" s="1"/>
  <c r="BD119"/>
  <c r="BD115"/>
  <c r="BD111"/>
  <c r="D42" s="1"/>
  <c r="BD95"/>
  <c r="BD76"/>
  <c r="BD72"/>
  <c r="D29" s="1"/>
  <c r="BD68"/>
  <c r="BD64"/>
  <c r="BD60"/>
  <c r="D25" s="1"/>
  <c r="BD151"/>
  <c r="BD135"/>
  <c r="D50" s="1"/>
  <c r="BD107"/>
  <c r="BD91"/>
  <c r="BD83"/>
  <c r="BD73"/>
  <c r="BD69"/>
  <c r="D28" s="1"/>
  <c r="BD65"/>
  <c r="BD61"/>
  <c r="BD57"/>
  <c r="D24" s="1"/>
  <c r="BD53"/>
  <c r="BD49"/>
  <c r="BD45"/>
  <c r="D20" s="1"/>
  <c r="BD41"/>
  <c r="BD37"/>
  <c r="BD147"/>
  <c r="D54" s="1"/>
  <c r="BD131"/>
  <c r="BD103"/>
  <c r="BD87"/>
  <c r="D34" s="1"/>
  <c r="BD74"/>
  <c r="BD70"/>
  <c r="BD66"/>
  <c r="D27" s="1"/>
  <c r="BD62"/>
  <c r="BD58"/>
  <c r="BD54"/>
  <c r="D23" s="1"/>
  <c r="BD50"/>
  <c r="BD46"/>
  <c r="BD71"/>
  <c r="BD63"/>
  <c r="D26" s="1"/>
  <c r="BD35"/>
  <c r="BD31"/>
  <c r="BD27"/>
  <c r="D14" s="1"/>
  <c r="BD23"/>
  <c r="BD19"/>
  <c r="BD15"/>
  <c r="D10" s="1"/>
  <c r="BD11"/>
  <c r="BD127"/>
  <c r="BD56"/>
  <c r="BD52"/>
  <c r="BD48"/>
  <c r="D21" s="1"/>
  <c r="BD44"/>
  <c r="BD40"/>
  <c r="BD36"/>
  <c r="D17" s="1"/>
  <c r="BD32"/>
  <c r="BD28"/>
  <c r="BD24"/>
  <c r="D13" s="1"/>
  <c r="BD20"/>
  <c r="BD16"/>
  <c r="BD12"/>
  <c r="D9" s="1"/>
  <c r="BD143"/>
  <c r="BD79"/>
  <c r="BD75"/>
  <c r="D30" s="1"/>
  <c r="BD67"/>
  <c r="BD59"/>
  <c r="BD43"/>
  <c r="BD42"/>
  <c r="D19" s="1"/>
  <c r="BD39"/>
  <c r="D18" s="1"/>
  <c r="BD38"/>
  <c r="BD33"/>
  <c r="D16" s="1"/>
  <c r="BD10"/>
  <c r="BD18"/>
  <c r="D11" s="1"/>
  <c r="BD26"/>
  <c r="U36"/>
  <c r="BD47"/>
  <c r="BD51"/>
  <c r="D22" s="1"/>
  <c r="BD55"/>
  <c r="U10" i="32"/>
  <c r="U12"/>
  <c r="U16"/>
  <c r="U18"/>
  <c r="U20"/>
  <c r="U22"/>
  <c r="U24"/>
  <c r="U26"/>
  <c r="U30"/>
  <c r="U38"/>
  <c r="U46"/>
  <c r="U54"/>
  <c r="U61"/>
  <c r="U74"/>
  <c r="U80"/>
  <c r="U85"/>
  <c r="BH157" i="33"/>
  <c r="BH153"/>
  <c r="F56" s="1"/>
  <c r="BH149"/>
  <c r="BH145"/>
  <c r="BH141"/>
  <c r="F52" s="1"/>
  <c r="BH137"/>
  <c r="BH133"/>
  <c r="BH129"/>
  <c r="F48" s="1"/>
  <c r="BH125"/>
  <c r="BH121"/>
  <c r="BH117"/>
  <c r="F44" s="1"/>
  <c r="BH113"/>
  <c r="BH109"/>
  <c r="BH105"/>
  <c r="F40" s="1"/>
  <c r="BH101"/>
  <c r="BH97"/>
  <c r="BH93"/>
  <c r="F36" s="1"/>
  <c r="BH89"/>
  <c r="BH85"/>
  <c r="BH81"/>
  <c r="F32" s="1"/>
  <c r="BH156"/>
  <c r="F57" s="1"/>
  <c r="BH152"/>
  <c r="BH148"/>
  <c r="BH144"/>
  <c r="F53" s="1"/>
  <c r="BH140"/>
  <c r="BH136"/>
  <c r="BH132"/>
  <c r="F49" s="1"/>
  <c r="BH128"/>
  <c r="BH124"/>
  <c r="BH120"/>
  <c r="F45" s="1"/>
  <c r="BH116"/>
  <c r="BH112"/>
  <c r="BH108"/>
  <c r="F41" s="1"/>
  <c r="BH104"/>
  <c r="BH100"/>
  <c r="BH96"/>
  <c r="F37" s="1"/>
  <c r="BH92"/>
  <c r="BH88"/>
  <c r="BH86"/>
  <c r="BH82"/>
  <c r="BH78"/>
  <c r="F31" s="1"/>
  <c r="BH155"/>
  <c r="BH151"/>
  <c r="BH147"/>
  <c r="F54" s="1"/>
  <c r="BH143"/>
  <c r="BH139"/>
  <c r="BH135"/>
  <c r="F50" s="1"/>
  <c r="BH131"/>
  <c r="BH127"/>
  <c r="BH123"/>
  <c r="F46" s="1"/>
  <c r="BH119"/>
  <c r="BH115"/>
  <c r="BH111"/>
  <c r="F42" s="1"/>
  <c r="BH107"/>
  <c r="BH103"/>
  <c r="BH99"/>
  <c r="F38" s="1"/>
  <c r="BH95"/>
  <c r="BH91"/>
  <c r="BH87"/>
  <c r="F34" s="1"/>
  <c r="BH83"/>
  <c r="BH79"/>
  <c r="BH146"/>
  <c r="BH130"/>
  <c r="BH106"/>
  <c r="BH90"/>
  <c r="F35" s="1"/>
  <c r="BH73"/>
  <c r="BH69"/>
  <c r="F28" s="1"/>
  <c r="BH65"/>
  <c r="BH61"/>
  <c r="BH158"/>
  <c r="BH142"/>
  <c r="BH126"/>
  <c r="F47" s="1"/>
  <c r="BH102"/>
  <c r="F39" s="1"/>
  <c r="BH84"/>
  <c r="F33" s="1"/>
  <c r="BH74"/>
  <c r="BH70"/>
  <c r="BH66"/>
  <c r="F27" s="1"/>
  <c r="BH62"/>
  <c r="BH58"/>
  <c r="BH54"/>
  <c r="F23" s="1"/>
  <c r="BH50"/>
  <c r="BH46"/>
  <c r="BH42"/>
  <c r="F19" s="1"/>
  <c r="BH38"/>
  <c r="BH154"/>
  <c r="BH138"/>
  <c r="F51" s="1"/>
  <c r="BH122"/>
  <c r="BH118"/>
  <c r="BH114"/>
  <c r="F43" s="1"/>
  <c r="BH98"/>
  <c r="BH77"/>
  <c r="BH75"/>
  <c r="F30" s="1"/>
  <c r="BH71"/>
  <c r="BH67"/>
  <c r="BH63"/>
  <c r="F26" s="1"/>
  <c r="BH59"/>
  <c r="BH55"/>
  <c r="BH51"/>
  <c r="F22" s="1"/>
  <c r="BH47"/>
  <c r="BH134"/>
  <c r="BH94"/>
  <c r="BH72"/>
  <c r="F29" s="1"/>
  <c r="BH64"/>
  <c r="BH56"/>
  <c r="BH52"/>
  <c r="BH48"/>
  <c r="F21" s="1"/>
  <c r="BH44"/>
  <c r="BH40"/>
  <c r="BH36"/>
  <c r="F17" s="1"/>
  <c r="BH32"/>
  <c r="BH28"/>
  <c r="BH24"/>
  <c r="F13" s="1"/>
  <c r="BH20"/>
  <c r="BH16"/>
  <c r="BH12"/>
  <c r="F9" s="1"/>
  <c r="BH150"/>
  <c r="F55" s="1"/>
  <c r="BH110"/>
  <c r="BH57"/>
  <c r="F24" s="1"/>
  <c r="BH53"/>
  <c r="BH49"/>
  <c r="BH45"/>
  <c r="F20" s="1"/>
  <c r="BH43"/>
  <c r="BH39"/>
  <c r="F18" s="1"/>
  <c r="BH33"/>
  <c r="F16" s="1"/>
  <c r="BH29"/>
  <c r="BH25"/>
  <c r="BH21"/>
  <c r="F12" s="1"/>
  <c r="BH17"/>
  <c r="BH13"/>
  <c r="BH9"/>
  <c r="F8" s="1"/>
  <c r="BH80"/>
  <c r="BH76"/>
  <c r="BH68"/>
  <c r="BH60"/>
  <c r="F25" s="1"/>
  <c r="BH34"/>
  <c r="BD9"/>
  <c r="D8" s="1"/>
  <c r="U10"/>
  <c r="BH10"/>
  <c r="U11"/>
  <c r="BD17"/>
  <c r="U18"/>
  <c r="BH18"/>
  <c r="F11" s="1"/>
  <c r="U19"/>
  <c r="BD25"/>
  <c r="U26"/>
  <c r="BH26"/>
  <c r="U27"/>
  <c r="U35"/>
  <c r="U46"/>
  <c r="U50"/>
  <c r="BD99"/>
  <c r="D38" s="1"/>
  <c r="BM41"/>
  <c r="U59"/>
  <c r="U60"/>
  <c r="U61"/>
  <c r="BM61"/>
  <c r="U67"/>
  <c r="U68"/>
  <c r="U69"/>
  <c r="BM69"/>
  <c r="H28" s="1"/>
  <c r="U75"/>
  <c r="U76"/>
  <c r="BM81"/>
  <c r="H32" s="1"/>
  <c r="U63" i="32"/>
  <c r="U64"/>
  <c r="U70"/>
  <c r="U73"/>
  <c r="U77"/>
  <c r="U82"/>
  <c r="U87"/>
  <c r="BM156" i="33"/>
  <c r="H57" s="1"/>
  <c r="BM152"/>
  <c r="BM148"/>
  <c r="BM144"/>
  <c r="H53" s="1"/>
  <c r="BM140"/>
  <c r="BM136"/>
  <c r="BM132"/>
  <c r="H49" s="1"/>
  <c r="BM128"/>
  <c r="BM124"/>
  <c r="BM120"/>
  <c r="H45" s="1"/>
  <c r="BM116"/>
  <c r="BM112"/>
  <c r="BM108"/>
  <c r="H41" s="1"/>
  <c r="BM104"/>
  <c r="BM100"/>
  <c r="BM96"/>
  <c r="H37" s="1"/>
  <c r="BM92"/>
  <c r="BM88"/>
  <c r="BM86"/>
  <c r="BM82"/>
  <c r="BM78"/>
  <c r="H31" s="1"/>
  <c r="BM155"/>
  <c r="BM151"/>
  <c r="BM147"/>
  <c r="H54" s="1"/>
  <c r="BM143"/>
  <c r="BM139"/>
  <c r="BM135"/>
  <c r="H50" s="1"/>
  <c r="BM131"/>
  <c r="BM127"/>
  <c r="BM123"/>
  <c r="H46" s="1"/>
  <c r="BM119"/>
  <c r="BM115"/>
  <c r="BM111"/>
  <c r="H42" s="1"/>
  <c r="BM107"/>
  <c r="BM103"/>
  <c r="BM99"/>
  <c r="H38" s="1"/>
  <c r="BM95"/>
  <c r="BM91"/>
  <c r="BM87"/>
  <c r="H34" s="1"/>
  <c r="BM83"/>
  <c r="BM79"/>
  <c r="BM158"/>
  <c r="BM154"/>
  <c r="BM150"/>
  <c r="H55" s="1"/>
  <c r="BM146"/>
  <c r="BM142"/>
  <c r="BM138"/>
  <c r="H51" s="1"/>
  <c r="BM134"/>
  <c r="BM130"/>
  <c r="BM126"/>
  <c r="H47" s="1"/>
  <c r="BM122"/>
  <c r="BM118"/>
  <c r="BM114"/>
  <c r="H43" s="1"/>
  <c r="BM110"/>
  <c r="BM106"/>
  <c r="BM102"/>
  <c r="H39" s="1"/>
  <c r="BM98"/>
  <c r="BM94"/>
  <c r="BM90"/>
  <c r="H35" s="1"/>
  <c r="BM84"/>
  <c r="H33" s="1"/>
  <c r="BM80"/>
  <c r="BM157"/>
  <c r="BM141"/>
  <c r="H52" s="1"/>
  <c r="BM125"/>
  <c r="BM121"/>
  <c r="BM117"/>
  <c r="H44" s="1"/>
  <c r="BM113"/>
  <c r="BM97"/>
  <c r="BM74"/>
  <c r="BM70"/>
  <c r="BM66"/>
  <c r="H27" s="1"/>
  <c r="BM62"/>
  <c r="BM58"/>
  <c r="BM153"/>
  <c r="H56" s="1"/>
  <c r="BM137"/>
  <c r="BM109"/>
  <c r="BM93"/>
  <c r="H36" s="1"/>
  <c r="BM85"/>
  <c r="BM77"/>
  <c r="BM75"/>
  <c r="H30" s="1"/>
  <c r="BM71"/>
  <c r="BM67"/>
  <c r="BM63"/>
  <c r="H26" s="1"/>
  <c r="BM59"/>
  <c r="BM55"/>
  <c r="BM51"/>
  <c r="H22" s="1"/>
  <c r="BM47"/>
  <c r="BM43"/>
  <c r="BM39"/>
  <c r="H18" s="1"/>
  <c r="BM149"/>
  <c r="BM133"/>
  <c r="BM105"/>
  <c r="H40" s="1"/>
  <c r="BM89"/>
  <c r="BM76"/>
  <c r="BM72"/>
  <c r="H29" s="1"/>
  <c r="BM68"/>
  <c r="BM64"/>
  <c r="BM60"/>
  <c r="H25" s="1"/>
  <c r="BM56"/>
  <c r="BM52"/>
  <c r="BM48"/>
  <c r="H21" s="1"/>
  <c r="BM44"/>
  <c r="BM10"/>
  <c r="BM14"/>
  <c r="BM18"/>
  <c r="H11" s="1"/>
  <c r="BM22"/>
  <c r="BM26"/>
  <c r="BM30"/>
  <c r="H15" s="1"/>
  <c r="BM34"/>
  <c r="BM38"/>
  <c r="U40"/>
  <c r="BM42"/>
  <c r="H19" s="1"/>
  <c r="U44"/>
  <c r="BM46"/>
  <c r="BM50"/>
  <c r="BM54"/>
  <c r="H23" s="1"/>
  <c r="BM129"/>
  <c r="H48" s="1"/>
  <c r="U84" i="32"/>
  <c r="U45" i="33"/>
  <c r="BM45"/>
  <c r="H20" s="1"/>
  <c r="U48"/>
  <c r="U49"/>
  <c r="BM49"/>
  <c r="U52"/>
  <c r="U53"/>
  <c r="BM53"/>
  <c r="U56"/>
  <c r="U57"/>
  <c r="BM57"/>
  <c r="H24" s="1"/>
  <c r="U63"/>
  <c r="U65"/>
  <c r="BM65"/>
  <c r="U71"/>
  <c r="U73"/>
  <c r="BM73"/>
  <c r="U77"/>
  <c r="U84"/>
  <c r="U85"/>
  <c r="U67" i="32"/>
  <c r="U68"/>
  <c r="BH68"/>
  <c r="U15" i="31"/>
  <c r="BD158" i="32"/>
  <c r="BD154"/>
  <c r="BD150"/>
  <c r="D55" s="1"/>
  <c r="BD146"/>
  <c r="BD142"/>
  <c r="BD138"/>
  <c r="D51" s="1"/>
  <c r="BD134"/>
  <c r="BD130"/>
  <c r="BD126"/>
  <c r="D47" s="1"/>
  <c r="BD122"/>
  <c r="BD118"/>
  <c r="BD114"/>
  <c r="D43" s="1"/>
  <c r="BD110"/>
  <c r="BD106"/>
  <c r="BD102"/>
  <c r="D39" s="1"/>
  <c r="BD98"/>
  <c r="BD94"/>
  <c r="BD90"/>
  <c r="D35" s="1"/>
  <c r="BD84"/>
  <c r="D33" s="1"/>
  <c r="BD80"/>
  <c r="BD76"/>
  <c r="BD72"/>
  <c r="D29" s="1"/>
  <c r="BD157"/>
  <c r="BD153"/>
  <c r="D56" s="1"/>
  <c r="BD149"/>
  <c r="BD145"/>
  <c r="BD141"/>
  <c r="D52" s="1"/>
  <c r="BD137"/>
  <c r="BD133"/>
  <c r="BD129"/>
  <c r="D48" s="1"/>
  <c r="BD125"/>
  <c r="BD121"/>
  <c r="BD117"/>
  <c r="D44" s="1"/>
  <c r="BD113"/>
  <c r="BD109"/>
  <c r="BD105"/>
  <c r="D40" s="1"/>
  <c r="BD101"/>
  <c r="BD97"/>
  <c r="BD93"/>
  <c r="D36" s="1"/>
  <c r="BD89"/>
  <c r="BD85"/>
  <c r="BD81"/>
  <c r="D32" s="1"/>
  <c r="BD77"/>
  <c r="BD73"/>
  <c r="BD156"/>
  <c r="D57" s="1"/>
  <c r="BD152"/>
  <c r="BD148"/>
  <c r="BD144"/>
  <c r="D53" s="1"/>
  <c r="BD140"/>
  <c r="BD136"/>
  <c r="BD132"/>
  <c r="D49" s="1"/>
  <c r="BD128"/>
  <c r="BD124"/>
  <c r="BD120"/>
  <c r="D45" s="1"/>
  <c r="BD116"/>
  <c r="BD112"/>
  <c r="BD108"/>
  <c r="D41" s="1"/>
  <c r="BD104"/>
  <c r="BD100"/>
  <c r="BD96"/>
  <c r="D37" s="1"/>
  <c r="BD92"/>
  <c r="BD88"/>
  <c r="BD86"/>
  <c r="BD82"/>
  <c r="BD155"/>
  <c r="BD151"/>
  <c r="BD147"/>
  <c r="D54" s="1"/>
  <c r="BD143"/>
  <c r="BD139"/>
  <c r="BD135"/>
  <c r="D50" s="1"/>
  <c r="BD131"/>
  <c r="BD127"/>
  <c r="BD123"/>
  <c r="D46" s="1"/>
  <c r="BD119"/>
  <c r="BD115"/>
  <c r="BD111"/>
  <c r="D42" s="1"/>
  <c r="BD107"/>
  <c r="BD103"/>
  <c r="BD99"/>
  <c r="D38" s="1"/>
  <c r="BD95"/>
  <c r="BD91"/>
  <c r="BD87"/>
  <c r="D34" s="1"/>
  <c r="BD83"/>
  <c r="BD79"/>
  <c r="BD78"/>
  <c r="D31" s="1"/>
  <c r="BD68"/>
  <c r="BD64"/>
  <c r="BD60"/>
  <c r="D25" s="1"/>
  <c r="BD56"/>
  <c r="BD52"/>
  <c r="BD48"/>
  <c r="D21" s="1"/>
  <c r="BD44"/>
  <c r="BD40"/>
  <c r="BD36"/>
  <c r="D17" s="1"/>
  <c r="BD32"/>
  <c r="BD28"/>
  <c r="BD24"/>
  <c r="D13" s="1"/>
  <c r="BD20"/>
  <c r="BD16"/>
  <c r="BD12"/>
  <c r="D9" s="1"/>
  <c r="BD69"/>
  <c r="D28" s="1"/>
  <c r="BD65"/>
  <c r="BD61"/>
  <c r="BD57"/>
  <c r="D24" s="1"/>
  <c r="BD53"/>
  <c r="BD49"/>
  <c r="BD45"/>
  <c r="D20" s="1"/>
  <c r="BD41"/>
  <c r="BD37"/>
  <c r="BD33"/>
  <c r="D16" s="1"/>
  <c r="BD29"/>
  <c r="BD70"/>
  <c r="BD66"/>
  <c r="D27" s="1"/>
  <c r="BD62"/>
  <c r="BD58"/>
  <c r="BD54"/>
  <c r="D23" s="1"/>
  <c r="BD50"/>
  <c r="BD46"/>
  <c r="BD42"/>
  <c r="D19" s="1"/>
  <c r="BD38"/>
  <c r="BD34"/>
  <c r="BD9"/>
  <c r="D8" s="1"/>
  <c r="BD10"/>
  <c r="BD13"/>
  <c r="BD14"/>
  <c r="BD17"/>
  <c r="BD18"/>
  <c r="D11" s="1"/>
  <c r="BD21"/>
  <c r="D12" s="1"/>
  <c r="BD22"/>
  <c r="BD25"/>
  <c r="BD26"/>
  <c r="U27"/>
  <c r="BH27"/>
  <c r="F14" s="1"/>
  <c r="BH28"/>
  <c r="BD31"/>
  <c r="U33"/>
  <c r="BD35"/>
  <c r="U37"/>
  <c r="BD39"/>
  <c r="D18" s="1"/>
  <c r="U41"/>
  <c r="BD43"/>
  <c r="U45"/>
  <c r="BD47"/>
  <c r="U49"/>
  <c r="BD51"/>
  <c r="D22" s="1"/>
  <c r="U53"/>
  <c r="BD55"/>
  <c r="U57"/>
  <c r="BD71"/>
  <c r="BH157"/>
  <c r="BH153"/>
  <c r="F56" s="1"/>
  <c r="BH149"/>
  <c r="BH145"/>
  <c r="BH141"/>
  <c r="F52" s="1"/>
  <c r="BH137"/>
  <c r="BH133"/>
  <c r="BH129"/>
  <c r="F48" s="1"/>
  <c r="BH125"/>
  <c r="BH121"/>
  <c r="BH117"/>
  <c r="F44" s="1"/>
  <c r="BH113"/>
  <c r="BH109"/>
  <c r="BH105"/>
  <c r="F40" s="1"/>
  <c r="BH101"/>
  <c r="BH97"/>
  <c r="BH93"/>
  <c r="F36" s="1"/>
  <c r="BH89"/>
  <c r="BH85"/>
  <c r="BH81"/>
  <c r="F32" s="1"/>
  <c r="BH77"/>
  <c r="BH73"/>
  <c r="BH156"/>
  <c r="F57" s="1"/>
  <c r="BH152"/>
  <c r="BH148"/>
  <c r="BH144"/>
  <c r="F53" s="1"/>
  <c r="BH140"/>
  <c r="BH136"/>
  <c r="BH132"/>
  <c r="F49" s="1"/>
  <c r="BH128"/>
  <c r="BH124"/>
  <c r="BH120"/>
  <c r="F45" s="1"/>
  <c r="BH116"/>
  <c r="BH112"/>
  <c r="BH108"/>
  <c r="F41" s="1"/>
  <c r="BH104"/>
  <c r="BH100"/>
  <c r="BH96"/>
  <c r="F37" s="1"/>
  <c r="BH92"/>
  <c r="BH88"/>
  <c r="BH86"/>
  <c r="BH82"/>
  <c r="BH78"/>
  <c r="F31" s="1"/>
  <c r="BH74"/>
  <c r="BH155"/>
  <c r="BH151"/>
  <c r="BH147"/>
  <c r="F54" s="1"/>
  <c r="BH143"/>
  <c r="BH139"/>
  <c r="BH135"/>
  <c r="F50" s="1"/>
  <c r="BH131"/>
  <c r="BH127"/>
  <c r="BH123"/>
  <c r="F46" s="1"/>
  <c r="BH119"/>
  <c r="BH115"/>
  <c r="BH111"/>
  <c r="F42" s="1"/>
  <c r="BH107"/>
  <c r="BH103"/>
  <c r="BH99"/>
  <c r="F38" s="1"/>
  <c r="BH95"/>
  <c r="BH91"/>
  <c r="BH87"/>
  <c r="F34" s="1"/>
  <c r="BH83"/>
  <c r="BH158"/>
  <c r="BH154"/>
  <c r="BH150"/>
  <c r="F55" s="1"/>
  <c r="BH146"/>
  <c r="BH142"/>
  <c r="BH138"/>
  <c r="F51" s="1"/>
  <c r="BH134"/>
  <c r="BH130"/>
  <c r="BH126"/>
  <c r="F47" s="1"/>
  <c r="BH122"/>
  <c r="BH118"/>
  <c r="BH114"/>
  <c r="F43" s="1"/>
  <c r="BH110"/>
  <c r="BH106"/>
  <c r="BH102"/>
  <c r="F39" s="1"/>
  <c r="BH98"/>
  <c r="BH94"/>
  <c r="BH90"/>
  <c r="F35" s="1"/>
  <c r="BH84"/>
  <c r="F33" s="1"/>
  <c r="BH80"/>
  <c r="BH79"/>
  <c r="BH69"/>
  <c r="F28" s="1"/>
  <c r="BH65"/>
  <c r="BH61"/>
  <c r="BH57"/>
  <c r="F24" s="1"/>
  <c r="BH53"/>
  <c r="BH49"/>
  <c r="BH45"/>
  <c r="F20" s="1"/>
  <c r="BH41"/>
  <c r="BH37"/>
  <c r="BH33"/>
  <c r="F16" s="1"/>
  <c r="BH29"/>
  <c r="BH25"/>
  <c r="BH21"/>
  <c r="F12" s="1"/>
  <c r="BH17"/>
  <c r="BH13"/>
  <c r="BH9"/>
  <c r="F8" s="1"/>
  <c r="BH72"/>
  <c r="F29" s="1"/>
  <c r="BH70"/>
  <c r="BH66"/>
  <c r="F27" s="1"/>
  <c r="BH62"/>
  <c r="BH58"/>
  <c r="BH54"/>
  <c r="F23" s="1"/>
  <c r="BH50"/>
  <c r="BH46"/>
  <c r="BH42"/>
  <c r="F19" s="1"/>
  <c r="BH38"/>
  <c r="BH34"/>
  <c r="BH30"/>
  <c r="F15" s="1"/>
  <c r="BH76"/>
  <c r="BH75"/>
  <c r="F30" s="1"/>
  <c r="BH71"/>
  <c r="BH67"/>
  <c r="BH63"/>
  <c r="F26" s="1"/>
  <c r="BH59"/>
  <c r="BH55"/>
  <c r="BH51"/>
  <c r="F22" s="1"/>
  <c r="BH47"/>
  <c r="BH43"/>
  <c r="BH39"/>
  <c r="F18" s="1"/>
  <c r="BH35"/>
  <c r="BH10"/>
  <c r="U11"/>
  <c r="BH14"/>
  <c r="U15"/>
  <c r="BH18"/>
  <c r="F11" s="1"/>
  <c r="U19"/>
  <c r="BH22"/>
  <c r="U23"/>
  <c r="BH26"/>
  <c r="U28"/>
  <c r="U31"/>
  <c r="BH31"/>
  <c r="U32"/>
  <c r="BH36"/>
  <c r="F17" s="1"/>
  <c r="BH40"/>
  <c r="BH44"/>
  <c r="BH48"/>
  <c r="F21" s="1"/>
  <c r="BH52"/>
  <c r="BH56"/>
  <c r="U59"/>
  <c r="BD59"/>
  <c r="U60"/>
  <c r="BH60"/>
  <c r="F25" s="1"/>
  <c r="U65"/>
  <c r="BD75"/>
  <c r="D30" s="1"/>
  <c r="BM36"/>
  <c r="H17" s="1"/>
  <c r="BM40"/>
  <c r="BM44"/>
  <c r="BM48"/>
  <c r="H21" s="1"/>
  <c r="BM52"/>
  <c r="BM56"/>
  <c r="BM60"/>
  <c r="BM64"/>
  <c r="BM68"/>
  <c r="U76"/>
  <c r="BM31"/>
  <c r="BM35"/>
  <c r="BM39"/>
  <c r="BM43"/>
  <c r="BM47"/>
  <c r="BM51"/>
  <c r="BM55"/>
  <c r="BM59"/>
  <c r="BM63"/>
  <c r="H26" s="1"/>
  <c r="BM67"/>
  <c r="BM71"/>
  <c r="U72"/>
  <c r="BM156"/>
  <c r="H57" s="1"/>
  <c r="BM152"/>
  <c r="BM148"/>
  <c r="BM144"/>
  <c r="BM140"/>
  <c r="BM136"/>
  <c r="BM132"/>
  <c r="H49" s="1"/>
  <c r="BM128"/>
  <c r="BM124"/>
  <c r="BM120"/>
  <c r="BM116"/>
  <c r="BM112"/>
  <c r="BM108"/>
  <c r="BM104"/>
  <c r="BM100"/>
  <c r="BM96"/>
  <c r="BM92"/>
  <c r="BM88"/>
  <c r="BM86"/>
  <c r="BM82"/>
  <c r="BM78"/>
  <c r="BM74"/>
  <c r="BM155"/>
  <c r="BM151"/>
  <c r="BM147"/>
  <c r="H54" s="1"/>
  <c r="BM143"/>
  <c r="BM139"/>
  <c r="BM135"/>
  <c r="H50" s="1"/>
  <c r="BM131"/>
  <c r="BM127"/>
  <c r="BM123"/>
  <c r="H46" s="1"/>
  <c r="BM119"/>
  <c r="BM115"/>
  <c r="BM111"/>
  <c r="BM107"/>
  <c r="BM103"/>
  <c r="BM99"/>
  <c r="H38" s="1"/>
  <c r="BM95"/>
  <c r="BM91"/>
  <c r="BM87"/>
  <c r="H34" s="1"/>
  <c r="BM83"/>
  <c r="BM79"/>
  <c r="BM75"/>
  <c r="H30" s="1"/>
  <c r="BM158"/>
  <c r="BM154"/>
  <c r="BM150"/>
  <c r="H55" s="1"/>
  <c r="BM146"/>
  <c r="BM142"/>
  <c r="BM138"/>
  <c r="H51" s="1"/>
  <c r="BM134"/>
  <c r="BM130"/>
  <c r="BM126"/>
  <c r="H47" s="1"/>
  <c r="BM122"/>
  <c r="BM118"/>
  <c r="BM114"/>
  <c r="H43" s="1"/>
  <c r="BM110"/>
  <c r="BM106"/>
  <c r="BM102"/>
  <c r="H39" s="1"/>
  <c r="BM98"/>
  <c r="BM94"/>
  <c r="BM90"/>
  <c r="H35" s="1"/>
  <c r="BM84"/>
  <c r="BM157"/>
  <c r="BM153"/>
  <c r="H56" s="1"/>
  <c r="BM149"/>
  <c r="BM145"/>
  <c r="BM141"/>
  <c r="H52" s="1"/>
  <c r="BM137"/>
  <c r="BM133"/>
  <c r="BM129"/>
  <c r="H48" s="1"/>
  <c r="BM125"/>
  <c r="BM121"/>
  <c r="BM117"/>
  <c r="H44" s="1"/>
  <c r="BM113"/>
  <c r="BM109"/>
  <c r="BM105"/>
  <c r="BM101"/>
  <c r="BM97"/>
  <c r="BM93"/>
  <c r="BM89"/>
  <c r="BM85"/>
  <c r="BM81"/>
  <c r="H32" s="1"/>
  <c r="BM10"/>
  <c r="BM14"/>
  <c r="BM18"/>
  <c r="H11" s="1"/>
  <c r="BM22"/>
  <c r="BM26"/>
  <c r="BM30"/>
  <c r="H15" s="1"/>
  <c r="BM34"/>
  <c r="BM38"/>
  <c r="BM42"/>
  <c r="H19" s="1"/>
  <c r="BM46"/>
  <c r="BM50"/>
  <c r="BM54"/>
  <c r="H23" s="1"/>
  <c r="BM58"/>
  <c r="BM62"/>
  <c r="BM66"/>
  <c r="H27" s="1"/>
  <c r="BM70"/>
  <c r="BM72"/>
  <c r="H29" s="1"/>
  <c r="BM77"/>
  <c r="U79"/>
  <c r="BM80"/>
  <c r="U10" i="31"/>
  <c r="U12"/>
  <c r="U66"/>
  <c r="U60"/>
  <c r="U44"/>
  <c r="U28"/>
  <c r="U24"/>
  <c r="U20"/>
  <c r="U16"/>
  <c r="U52"/>
  <c r="U40"/>
  <c r="U32"/>
  <c r="U78"/>
  <c r="U74"/>
  <c r="U57"/>
  <c r="U49"/>
  <c r="U37"/>
  <c r="U25"/>
  <c r="U21"/>
  <c r="U17"/>
  <c r="U11"/>
  <c r="U87"/>
  <c r="U83"/>
  <c r="U79"/>
  <c r="U75"/>
  <c r="U71"/>
  <c r="U67"/>
  <c r="U62"/>
  <c r="U58"/>
  <c r="U54"/>
  <c r="U50"/>
  <c r="U46"/>
  <c r="U42"/>
  <c r="U38"/>
  <c r="U34"/>
  <c r="U30"/>
  <c r="U26"/>
  <c r="U22"/>
  <c r="U18"/>
  <c r="U13"/>
  <c r="U84"/>
  <c r="U77"/>
  <c r="U73"/>
  <c r="U36"/>
  <c r="U70"/>
  <c r="U45"/>
  <c r="U41"/>
  <c r="U29"/>
  <c r="U80"/>
  <c r="U76"/>
  <c r="U72"/>
  <c r="U68"/>
  <c r="U63"/>
  <c r="U59"/>
  <c r="U55"/>
  <c r="U51"/>
  <c r="U47"/>
  <c r="U43"/>
  <c r="U39"/>
  <c r="U35"/>
  <c r="U31"/>
  <c r="U27"/>
  <c r="U23"/>
  <c r="U19"/>
  <c r="U14"/>
  <c r="U85"/>
  <c r="U81"/>
  <c r="U9"/>
  <c r="U86"/>
  <c r="U82"/>
  <c r="U69"/>
  <c r="U64"/>
  <c r="U56"/>
  <c r="U48"/>
  <c r="U65"/>
  <c r="U61"/>
  <c r="U53"/>
  <c r="U33"/>
  <c r="U8"/>
  <c r="BD6"/>
  <c r="BH6"/>
  <c r="BM6"/>
  <c r="BZ81"/>
  <c r="CA81" s="1"/>
  <c r="BZ80"/>
  <c r="CA80" s="1"/>
  <c r="BZ79"/>
  <c r="CA79" s="1"/>
  <c r="BZ78"/>
  <c r="CA78" s="1"/>
  <c r="BZ77"/>
  <c r="CA77" s="1"/>
  <c r="BZ76"/>
  <c r="CA76" s="1"/>
  <c r="BZ75"/>
  <c r="CA75" s="1"/>
  <c r="BZ74"/>
  <c r="CA74" s="1"/>
  <c r="BZ73"/>
  <c r="CA73" s="1"/>
  <c r="BZ72"/>
  <c r="CA72" s="1"/>
  <c r="BZ71"/>
  <c r="CA71" s="1"/>
  <c r="BZ70"/>
  <c r="CA70" s="1"/>
  <c r="BZ69"/>
  <c r="CA69" s="1"/>
  <c r="BZ68"/>
  <c r="CA68" s="1"/>
  <c r="BZ67"/>
  <c r="CA67" s="1"/>
  <c r="BZ66"/>
  <c r="CA66" s="1"/>
  <c r="BZ65"/>
  <c r="CA65" s="1"/>
  <c r="BZ64"/>
  <c r="CA64" s="1"/>
  <c r="BZ63"/>
  <c r="CA63" s="1"/>
  <c r="BZ62"/>
  <c r="CA62" s="1"/>
  <c r="BZ61"/>
  <c r="CA61" s="1"/>
  <c r="BZ60"/>
  <c r="CA60" s="1"/>
  <c r="BZ59"/>
  <c r="CA59" s="1"/>
  <c r="BZ58"/>
  <c r="CA58" s="1"/>
  <c r="BZ57"/>
  <c r="CA57" s="1"/>
  <c r="BZ56"/>
  <c r="CA56" s="1"/>
  <c r="BZ55"/>
  <c r="CA55" s="1"/>
  <c r="BZ54"/>
  <c r="CA54" s="1"/>
  <c r="BZ53"/>
  <c r="CA53" s="1"/>
  <c r="BZ52"/>
  <c r="CA52" s="1"/>
  <c r="BZ51"/>
  <c r="CA51" s="1"/>
  <c r="BZ50"/>
  <c r="CA50" s="1"/>
  <c r="BZ49"/>
  <c r="CA49" s="1"/>
  <c r="BZ48"/>
  <c r="CA48" s="1"/>
  <c r="BZ47"/>
  <c r="CA47" s="1"/>
  <c r="BZ46"/>
  <c r="CA46" s="1"/>
  <c r="BZ45"/>
  <c r="CA45" s="1"/>
  <c r="BZ44"/>
  <c r="CA44" s="1"/>
  <c r="BZ43"/>
  <c r="CA43" s="1"/>
  <c r="BZ42"/>
  <c r="CA42" s="1"/>
  <c r="BZ41"/>
  <c r="CA41" s="1"/>
  <c r="BZ40"/>
  <c r="CA40" s="1"/>
  <c r="BZ39"/>
  <c r="CA39" s="1"/>
  <c r="BZ38"/>
  <c r="CA38" s="1"/>
  <c r="BZ37"/>
  <c r="CA37" s="1"/>
  <c r="BZ36"/>
  <c r="CA36" s="1"/>
  <c r="BZ35"/>
  <c r="CA35" s="1"/>
  <c r="CA34"/>
  <c r="BZ34"/>
  <c r="BZ33"/>
  <c r="CA33" s="1"/>
  <c r="CA32"/>
  <c r="BZ32"/>
  <c r="BZ31"/>
  <c r="CA31" s="1"/>
  <c r="CA30"/>
  <c r="BZ30"/>
  <c r="BZ29"/>
  <c r="CA29" s="1"/>
  <c r="CA28"/>
  <c r="BZ28"/>
  <c r="BZ27"/>
  <c r="CA27" s="1"/>
  <c r="CA26"/>
  <c r="BZ26"/>
  <c r="BZ25"/>
  <c r="CA25" s="1"/>
  <c r="CA24"/>
  <c r="BZ24"/>
  <c r="BZ23"/>
  <c r="CA23" s="1"/>
  <c r="CA22"/>
  <c r="BZ22"/>
  <c r="BZ21"/>
  <c r="CA21" s="1"/>
  <c r="CA20"/>
  <c r="BZ20"/>
  <c r="BZ19"/>
  <c r="CA19" s="1"/>
  <c r="CA18"/>
  <c r="BZ18"/>
  <c r="BZ17"/>
  <c r="CA17" s="1"/>
  <c r="CA16"/>
  <c r="BZ16"/>
  <c r="BZ15"/>
  <c r="CA15" s="1"/>
  <c r="CA14"/>
  <c r="BZ14"/>
  <c r="BZ13"/>
  <c r="CA13" s="1"/>
  <c r="CA12"/>
  <c r="BZ12"/>
  <c r="BZ11"/>
  <c r="CA11" s="1"/>
  <c r="CA10"/>
  <c r="BZ10"/>
  <c r="BZ9"/>
  <c r="CA9" s="1"/>
  <c r="BZ7"/>
  <c r="U7"/>
  <c r="H31" i="32" l="1"/>
  <c r="H41"/>
  <c r="H18"/>
  <c r="H25"/>
  <c r="H28"/>
  <c r="H10"/>
  <c r="H36"/>
  <c r="H13"/>
  <c r="H40"/>
  <c r="H9"/>
  <c r="H33"/>
  <c r="H20"/>
  <c r="H22"/>
  <c r="H8"/>
  <c r="H16"/>
  <c r="H12"/>
  <c r="H42"/>
  <c r="H37"/>
  <c r="H45"/>
  <c r="H53"/>
  <c r="H14"/>
  <c r="BM10" i="31"/>
  <c r="BM157"/>
  <c r="BM153"/>
  <c r="BM149"/>
  <c r="BM145"/>
  <c r="BM141"/>
  <c r="BM137"/>
  <c r="BM133"/>
  <c r="BM129"/>
  <c r="H12" s="1"/>
  <c r="BM125"/>
  <c r="BM121"/>
  <c r="BM117"/>
  <c r="BM113"/>
  <c r="BM109"/>
  <c r="BM105"/>
  <c r="BM101"/>
  <c r="BM97"/>
  <c r="BM93"/>
  <c r="BM89"/>
  <c r="BM85"/>
  <c r="BM156"/>
  <c r="BM152"/>
  <c r="BM148"/>
  <c r="BM144"/>
  <c r="H11" s="1"/>
  <c r="BM140"/>
  <c r="BM136"/>
  <c r="BM132"/>
  <c r="BM128"/>
  <c r="BM124"/>
  <c r="BM120"/>
  <c r="BM116"/>
  <c r="BM112"/>
  <c r="BM108"/>
  <c r="BM104"/>
  <c r="BM100"/>
  <c r="BM96"/>
  <c r="BM92"/>
  <c r="BM88"/>
  <c r="BM84"/>
  <c r="BM154"/>
  <c r="BM146"/>
  <c r="BM142"/>
  <c r="BM134"/>
  <c r="BM122"/>
  <c r="BM114"/>
  <c r="BM110"/>
  <c r="BM102"/>
  <c r="BM94"/>
  <c r="BM86"/>
  <c r="BM155"/>
  <c r="BM151"/>
  <c r="BM147"/>
  <c r="BM143"/>
  <c r="BM139"/>
  <c r="BM135"/>
  <c r="BM131"/>
  <c r="BM127"/>
  <c r="BM123"/>
  <c r="BM119"/>
  <c r="BM115"/>
  <c r="BM111"/>
  <c r="BM107"/>
  <c r="BM103"/>
  <c r="BM99"/>
  <c r="BM95"/>
  <c r="BM91"/>
  <c r="BM87"/>
  <c r="BM83"/>
  <c r="BM158"/>
  <c r="BM150"/>
  <c r="BM138"/>
  <c r="BM130"/>
  <c r="H13" s="1"/>
  <c r="BM126"/>
  <c r="BM118"/>
  <c r="BM106"/>
  <c r="BM98"/>
  <c r="BM90"/>
  <c r="BM82"/>
  <c r="BH10"/>
  <c r="BH158"/>
  <c r="BH156"/>
  <c r="BH154"/>
  <c r="BH152"/>
  <c r="BH150"/>
  <c r="BH148"/>
  <c r="BH146"/>
  <c r="BH144"/>
  <c r="F11" s="1"/>
  <c r="BH142"/>
  <c r="BH140"/>
  <c r="BH138"/>
  <c r="BH136"/>
  <c r="BH134"/>
  <c r="BH132"/>
  <c r="BH130"/>
  <c r="F13" s="1"/>
  <c r="BH128"/>
  <c r="BH126"/>
  <c r="BH124"/>
  <c r="BH122"/>
  <c r="BH120"/>
  <c r="BH118"/>
  <c r="BH116"/>
  <c r="BH114"/>
  <c r="BH112"/>
  <c r="BH110"/>
  <c r="BH108"/>
  <c r="BH106"/>
  <c r="BH104"/>
  <c r="BH102"/>
  <c r="BH100"/>
  <c r="BH98"/>
  <c r="BH96"/>
  <c r="BH94"/>
  <c r="BH92"/>
  <c r="BH90"/>
  <c r="BH88"/>
  <c r="BH86"/>
  <c r="BH84"/>
  <c r="BH82"/>
  <c r="BH157"/>
  <c r="BH155"/>
  <c r="BH153"/>
  <c r="BH151"/>
  <c r="BH149"/>
  <c r="BH147"/>
  <c r="BH145"/>
  <c r="BH143"/>
  <c r="BH141"/>
  <c r="BH139"/>
  <c r="BH137"/>
  <c r="BH135"/>
  <c r="BH133"/>
  <c r="BH131"/>
  <c r="BH129"/>
  <c r="F12" s="1"/>
  <c r="BH127"/>
  <c r="BH125"/>
  <c r="BH123"/>
  <c r="BH121"/>
  <c r="BH119"/>
  <c r="BH117"/>
  <c r="BH115"/>
  <c r="BH113"/>
  <c r="BH111"/>
  <c r="BH109"/>
  <c r="BH107"/>
  <c r="BH105"/>
  <c r="BH103"/>
  <c r="BH101"/>
  <c r="BH99"/>
  <c r="BH97"/>
  <c r="BH95"/>
  <c r="BH93"/>
  <c r="BH91"/>
  <c r="BH89"/>
  <c r="BH87"/>
  <c r="BH85"/>
  <c r="BH83"/>
  <c r="BD21"/>
  <c r="BD157"/>
  <c r="BD153"/>
  <c r="D56" s="1"/>
  <c r="BD149"/>
  <c r="BD145"/>
  <c r="BD141"/>
  <c r="D52" s="1"/>
  <c r="BD137"/>
  <c r="BD133"/>
  <c r="BD129"/>
  <c r="BD125"/>
  <c r="BD121"/>
  <c r="BD117"/>
  <c r="D44" s="1"/>
  <c r="BD113"/>
  <c r="BD109"/>
  <c r="BD105"/>
  <c r="D40" s="1"/>
  <c r="BD101"/>
  <c r="BD97"/>
  <c r="BD93"/>
  <c r="D36" s="1"/>
  <c r="BD89"/>
  <c r="BD85"/>
  <c r="BD158"/>
  <c r="BD154"/>
  <c r="BD150"/>
  <c r="D55" s="1"/>
  <c r="BD146"/>
  <c r="BD142"/>
  <c r="BD138"/>
  <c r="D51" s="1"/>
  <c r="BD134"/>
  <c r="BD130"/>
  <c r="BD126"/>
  <c r="D47" s="1"/>
  <c r="BD122"/>
  <c r="BD118"/>
  <c r="BD114"/>
  <c r="D43" s="1"/>
  <c r="BD110"/>
  <c r="BD106"/>
  <c r="BD102"/>
  <c r="D39" s="1"/>
  <c r="BD98"/>
  <c r="BD94"/>
  <c r="BD90"/>
  <c r="D35" s="1"/>
  <c r="BD86"/>
  <c r="BD82"/>
  <c r="BD155"/>
  <c r="BD151"/>
  <c r="BD147"/>
  <c r="D54" s="1"/>
  <c r="BD143"/>
  <c r="BD139"/>
  <c r="BD135"/>
  <c r="D50" s="1"/>
  <c r="BD131"/>
  <c r="BD127"/>
  <c r="BD123"/>
  <c r="D46" s="1"/>
  <c r="BD119"/>
  <c r="BD115"/>
  <c r="BD111"/>
  <c r="D42" s="1"/>
  <c r="BD107"/>
  <c r="BD103"/>
  <c r="BD99"/>
  <c r="D38" s="1"/>
  <c r="BD95"/>
  <c r="BD91"/>
  <c r="BD87"/>
  <c r="D34" s="1"/>
  <c r="BD83"/>
  <c r="BD156"/>
  <c r="D57" s="1"/>
  <c r="BD152"/>
  <c r="BD148"/>
  <c r="BD144"/>
  <c r="BD140"/>
  <c r="BD136"/>
  <c r="BD132"/>
  <c r="D49" s="1"/>
  <c r="BD128"/>
  <c r="BD124"/>
  <c r="BD120"/>
  <c r="D45" s="1"/>
  <c r="BD116"/>
  <c r="BD112"/>
  <c r="BD108"/>
  <c r="D41" s="1"/>
  <c r="BD104"/>
  <c r="BD100"/>
  <c r="BD96"/>
  <c r="D37" s="1"/>
  <c r="BD92"/>
  <c r="BD88"/>
  <c r="BD84"/>
  <c r="D33" s="1"/>
  <c r="BM80"/>
  <c r="BD57"/>
  <c r="D24" s="1"/>
  <c r="BD9"/>
  <c r="D8" s="1"/>
  <c r="BM78"/>
  <c r="BM70"/>
  <c r="BM64"/>
  <c r="BM57"/>
  <c r="BM49"/>
  <c r="BM42"/>
  <c r="BM36"/>
  <c r="BM28"/>
  <c r="BM17"/>
  <c r="BM65"/>
  <c r="BM52"/>
  <c r="BM30"/>
  <c r="BM9"/>
  <c r="H8" s="1"/>
  <c r="BM76"/>
  <c r="BM62"/>
  <c r="BM54"/>
  <c r="BM48"/>
  <c r="BM41"/>
  <c r="BM33"/>
  <c r="BM25"/>
  <c r="BM16"/>
  <c r="BM73"/>
  <c r="BM58"/>
  <c r="BM44"/>
  <c r="BM37"/>
  <c r="BM20"/>
  <c r="BM69"/>
  <c r="BM81"/>
  <c r="BM74"/>
  <c r="BM68"/>
  <c r="BM60"/>
  <c r="BM53"/>
  <c r="BM46"/>
  <c r="BM38"/>
  <c r="BM32"/>
  <c r="BM24"/>
  <c r="H9" s="1"/>
  <c r="BM12"/>
  <c r="BM77"/>
  <c r="BM72"/>
  <c r="BM66"/>
  <c r="BM61"/>
  <c r="BM56"/>
  <c r="BM50"/>
  <c r="BM45"/>
  <c r="BM40"/>
  <c r="BM34"/>
  <c r="BM29"/>
  <c r="BM21"/>
  <c r="BM13"/>
  <c r="BD53"/>
  <c r="BD73"/>
  <c r="BD41"/>
  <c r="BD10"/>
  <c r="BD69"/>
  <c r="D28" s="1"/>
  <c r="BD37"/>
  <c r="BD25"/>
  <c r="BM79"/>
  <c r="BM75"/>
  <c r="BM71"/>
  <c r="BM67"/>
  <c r="BM63"/>
  <c r="BM59"/>
  <c r="BM55"/>
  <c r="BM51"/>
  <c r="BM47"/>
  <c r="BM43"/>
  <c r="BM39"/>
  <c r="H10" s="1"/>
  <c r="BM35"/>
  <c r="BM31"/>
  <c r="BM27"/>
  <c r="BM23"/>
  <c r="BM19"/>
  <c r="BM15"/>
  <c r="BM11"/>
  <c r="BM26"/>
  <c r="BM22"/>
  <c r="BM18"/>
  <c r="BM14"/>
  <c r="BH81"/>
  <c r="BH73"/>
  <c r="BH65"/>
  <c r="BH57"/>
  <c r="BH49"/>
  <c r="BH41"/>
  <c r="BH33"/>
  <c r="BH21"/>
  <c r="BH13"/>
  <c r="BH76"/>
  <c r="BH68"/>
  <c r="BH60"/>
  <c r="BH52"/>
  <c r="BH44"/>
  <c r="BH36"/>
  <c r="BH28"/>
  <c r="BH20"/>
  <c r="BH12"/>
  <c r="BH9"/>
  <c r="F8" s="1"/>
  <c r="BH79"/>
  <c r="BH75"/>
  <c r="BH71"/>
  <c r="BH67"/>
  <c r="BH63"/>
  <c r="BH59"/>
  <c r="BH55"/>
  <c r="BH51"/>
  <c r="BH47"/>
  <c r="BH43"/>
  <c r="BH39"/>
  <c r="F10" s="1"/>
  <c r="BH35"/>
  <c r="BH31"/>
  <c r="BH27"/>
  <c r="BH23"/>
  <c r="BH19"/>
  <c r="BH15"/>
  <c r="BH11"/>
  <c r="BH77"/>
  <c r="BH69"/>
  <c r="BH61"/>
  <c r="BH53"/>
  <c r="BH45"/>
  <c r="BH37"/>
  <c r="BH29"/>
  <c r="BH25"/>
  <c r="BH17"/>
  <c r="BH80"/>
  <c r="BH72"/>
  <c r="BH64"/>
  <c r="BH56"/>
  <c r="BH48"/>
  <c r="BH40"/>
  <c r="BH32"/>
  <c r="BH24"/>
  <c r="F9" s="1"/>
  <c r="BH16"/>
  <c r="BH78"/>
  <c r="BH74"/>
  <c r="BH70"/>
  <c r="BH66"/>
  <c r="BH62"/>
  <c r="BH58"/>
  <c r="BH54"/>
  <c r="BH50"/>
  <c r="BH46"/>
  <c r="BH42"/>
  <c r="BH38"/>
  <c r="BH34"/>
  <c r="BH30"/>
  <c r="BH26"/>
  <c r="BH22"/>
  <c r="BH18"/>
  <c r="BH14"/>
  <c r="BD81"/>
  <c r="D32" s="1"/>
  <c r="BD65"/>
  <c r="BD49"/>
  <c r="BD33"/>
  <c r="D16" s="1"/>
  <c r="BD17"/>
  <c r="BD77"/>
  <c r="BD61"/>
  <c r="BD45"/>
  <c r="D20" s="1"/>
  <c r="BD29"/>
  <c r="BD13"/>
  <c r="BD80"/>
  <c r="BD72"/>
  <c r="D29" s="1"/>
  <c r="BD64"/>
  <c r="BD56"/>
  <c r="BD48"/>
  <c r="D21" s="1"/>
  <c r="BD40"/>
  <c r="BD32"/>
  <c r="BD28"/>
  <c r="BD20"/>
  <c r="BD12"/>
  <c r="BD79"/>
  <c r="BD75"/>
  <c r="D30" s="1"/>
  <c r="BD71"/>
  <c r="BD67"/>
  <c r="BD63"/>
  <c r="D26" s="1"/>
  <c r="BD59"/>
  <c r="BD55"/>
  <c r="BD51"/>
  <c r="D22" s="1"/>
  <c r="BD47"/>
  <c r="BD43"/>
  <c r="BD39"/>
  <c r="BD35"/>
  <c r="BD31"/>
  <c r="BD27"/>
  <c r="D14" s="1"/>
  <c r="BD23"/>
  <c r="BD19"/>
  <c r="BD15"/>
  <c r="BD11"/>
  <c r="BD76"/>
  <c r="BD68"/>
  <c r="BD60"/>
  <c r="D25" s="1"/>
  <c r="BD52"/>
  <c r="BD44"/>
  <c r="BD36"/>
  <c r="D17" s="1"/>
  <c r="BD24"/>
  <c r="D9" s="1"/>
  <c r="BD16"/>
  <c r="BD78"/>
  <c r="D31" s="1"/>
  <c r="BD74"/>
  <c r="BD70"/>
  <c r="BD66"/>
  <c r="D27" s="1"/>
  <c r="BD62"/>
  <c r="BD58"/>
  <c r="BD54"/>
  <c r="D23" s="1"/>
  <c r="BD50"/>
  <c r="BD46"/>
  <c r="BD42"/>
  <c r="D19" s="1"/>
  <c r="BD38"/>
  <c r="BD34"/>
  <c r="BD30"/>
  <c r="D15" s="1"/>
  <c r="BD26"/>
  <c r="BD22"/>
  <c r="BD18"/>
  <c r="BD14"/>
  <c r="D11" l="1"/>
  <c r="D53"/>
  <c r="D13"/>
  <c r="D10"/>
  <c r="D18"/>
  <c r="D12"/>
  <c r="D48"/>
</calcChain>
</file>

<file path=xl/sharedStrings.xml><?xml version="1.0" encoding="utf-8"?>
<sst xmlns="http://schemas.openxmlformats.org/spreadsheetml/2006/main" count="1237" uniqueCount="233">
  <si>
    <t xml:space="preserve">ગુણ </t>
  </si>
  <si>
    <t xml:space="preserve">વિદ્યાર્થી નુ નામ </t>
  </si>
  <si>
    <t xml:space="preserve">ખેલકૂદ </t>
  </si>
  <si>
    <t xml:space="preserve">રમતો </t>
  </si>
  <si>
    <t xml:space="preserve">જીમ્નાસ્ટીક </t>
  </si>
  <si>
    <t xml:space="preserve">આસનો </t>
  </si>
  <si>
    <t xml:space="preserve">સૂર્ય નમસ્કાર </t>
  </si>
  <si>
    <t xml:space="preserve">ત્રાટક /પ્રાણાયામ </t>
  </si>
  <si>
    <t xml:space="preserve">કુલ ગુણ </t>
  </si>
  <si>
    <t xml:space="preserve">દોડ </t>
  </si>
  <si>
    <t xml:space="preserve">કબડ્ડી </t>
  </si>
  <si>
    <t xml:space="preserve">ખો ખો </t>
  </si>
  <si>
    <t xml:space="preserve">આંક </t>
  </si>
  <si>
    <t xml:space="preserve">પરીક્ષાથી પસંદગી  </t>
  </si>
  <si>
    <t xml:space="preserve">પરીક્ષક  પસંદગી  </t>
  </si>
  <si>
    <t xml:space="preserve">ત્રાટક </t>
  </si>
  <si>
    <t xml:space="preserve">પ્રાણાયામ </t>
  </si>
  <si>
    <t xml:space="preserve">ક્રમ </t>
  </si>
  <si>
    <t xml:space="preserve">બેઠક નંબર </t>
  </si>
  <si>
    <t>25A</t>
  </si>
  <si>
    <t>25B</t>
  </si>
  <si>
    <t>26A</t>
  </si>
  <si>
    <t>26B</t>
  </si>
  <si>
    <t>27A</t>
  </si>
  <si>
    <t>27B</t>
  </si>
  <si>
    <t>28A</t>
  </si>
  <si>
    <t>28B</t>
  </si>
  <si>
    <t>29A</t>
  </si>
  <si>
    <t>29B</t>
  </si>
  <si>
    <t>30A</t>
  </si>
  <si>
    <t>30B</t>
  </si>
  <si>
    <t>યોગ, સ્વાસ્થ્ય અને શારીરિક શિક્ષણ પ્રાયોગિક પરીક્ષા વર્ષ  - ૨૦</t>
  </si>
  <si>
    <t>ધોરણ -૧૦</t>
  </si>
  <si>
    <t>31A</t>
  </si>
  <si>
    <t>31B</t>
  </si>
  <si>
    <t>32A</t>
  </si>
  <si>
    <t>32B</t>
  </si>
  <si>
    <t>33A</t>
  </si>
  <si>
    <t>33B</t>
  </si>
  <si>
    <t>34A</t>
  </si>
  <si>
    <t>34B</t>
  </si>
  <si>
    <t>35A</t>
  </si>
  <si>
    <t>35B</t>
  </si>
  <si>
    <t>36A</t>
  </si>
  <si>
    <t>36B</t>
  </si>
  <si>
    <t>37A</t>
  </si>
  <si>
    <t>37B</t>
  </si>
  <si>
    <t>38A</t>
  </si>
  <si>
    <t>38B</t>
  </si>
  <si>
    <t>39A</t>
  </si>
  <si>
    <t>39B</t>
  </si>
  <si>
    <t>40A</t>
  </si>
  <si>
    <t>40B</t>
  </si>
  <si>
    <t>41A</t>
  </si>
  <si>
    <t>41B</t>
  </si>
  <si>
    <t>42B</t>
  </si>
  <si>
    <t>42A</t>
  </si>
  <si>
    <t>43A</t>
  </si>
  <si>
    <t>43B</t>
  </si>
  <si>
    <t>44A</t>
  </si>
  <si>
    <t>44B</t>
  </si>
  <si>
    <t>45A</t>
  </si>
  <si>
    <t>45B</t>
  </si>
  <si>
    <t>46A</t>
  </si>
  <si>
    <t>46B</t>
  </si>
  <si>
    <t>47A</t>
  </si>
  <si>
    <t>47B</t>
  </si>
  <si>
    <t>48A</t>
  </si>
  <si>
    <t>48B</t>
  </si>
  <si>
    <t>49A</t>
  </si>
  <si>
    <t>49B</t>
  </si>
  <si>
    <t xml:space="preserve">BOYS </t>
  </si>
  <si>
    <t>GIRLS</t>
  </si>
  <si>
    <t>૧૦૦ મી દોડ</t>
  </si>
  <si>
    <t>લાંબીકૂદ</t>
  </si>
  <si>
    <t>ગોળાફેક</t>
  </si>
  <si>
    <t>G25</t>
  </si>
  <si>
    <t>G26</t>
  </si>
  <si>
    <t>G27</t>
  </si>
  <si>
    <t>G25A</t>
  </si>
  <si>
    <t>G25B</t>
  </si>
  <si>
    <t>G26A</t>
  </si>
  <si>
    <t>G26B</t>
  </si>
  <si>
    <t>G28</t>
  </si>
  <si>
    <t>G29</t>
  </si>
  <si>
    <t>G27A</t>
  </si>
  <si>
    <t>G27B</t>
  </si>
  <si>
    <t>G28A</t>
  </si>
  <si>
    <t>G28B</t>
  </si>
  <si>
    <t>G29A</t>
  </si>
  <si>
    <t>G29B</t>
  </si>
  <si>
    <t>G30</t>
  </si>
  <si>
    <t>G30A</t>
  </si>
  <si>
    <t>G30B</t>
  </si>
  <si>
    <t>G31</t>
  </si>
  <si>
    <t>G31A</t>
  </si>
  <si>
    <t>G31B</t>
  </si>
  <si>
    <t>G32</t>
  </si>
  <si>
    <t>G32A</t>
  </si>
  <si>
    <t>G32B</t>
  </si>
  <si>
    <t>G33</t>
  </si>
  <si>
    <t>G33A</t>
  </si>
  <si>
    <t>G33B</t>
  </si>
  <si>
    <t>G34</t>
  </si>
  <si>
    <t>G34A</t>
  </si>
  <si>
    <t>G34B</t>
  </si>
  <si>
    <t>G35</t>
  </si>
  <si>
    <t>G35A</t>
  </si>
  <si>
    <t>G35B</t>
  </si>
  <si>
    <t>G36</t>
  </si>
  <si>
    <t>G36A</t>
  </si>
  <si>
    <t>G36B</t>
  </si>
  <si>
    <t>G37</t>
  </si>
  <si>
    <t>G37A</t>
  </si>
  <si>
    <t>G37B</t>
  </si>
  <si>
    <t>G38</t>
  </si>
  <si>
    <t>G38A</t>
  </si>
  <si>
    <t>G38B</t>
  </si>
  <si>
    <t>G39</t>
  </si>
  <si>
    <t>G39A</t>
  </si>
  <si>
    <t>G39B</t>
  </si>
  <si>
    <t>G40</t>
  </si>
  <si>
    <t>G40A</t>
  </si>
  <si>
    <t>G40B</t>
  </si>
  <si>
    <t>G41</t>
  </si>
  <si>
    <t>G41A</t>
  </si>
  <si>
    <t>G41B</t>
  </si>
  <si>
    <t>G42</t>
  </si>
  <si>
    <t>G42A</t>
  </si>
  <si>
    <t>G42B</t>
  </si>
  <si>
    <t>G43</t>
  </si>
  <si>
    <t>G43A</t>
  </si>
  <si>
    <t>G43B</t>
  </si>
  <si>
    <t>G44</t>
  </si>
  <si>
    <t>G44A</t>
  </si>
  <si>
    <t>G44B</t>
  </si>
  <si>
    <t>G45</t>
  </si>
  <si>
    <t>G45A</t>
  </si>
  <si>
    <t>G45B</t>
  </si>
  <si>
    <t>G46</t>
  </si>
  <si>
    <t>G46A</t>
  </si>
  <si>
    <t>G46B</t>
  </si>
  <si>
    <t>G47</t>
  </si>
  <si>
    <t>G47A</t>
  </si>
  <si>
    <t>G47B</t>
  </si>
  <si>
    <t>G48</t>
  </si>
  <si>
    <t>G48A</t>
  </si>
  <si>
    <t>G48B</t>
  </si>
  <si>
    <t>G49</t>
  </si>
  <si>
    <t>G49A</t>
  </si>
  <si>
    <t>G49B</t>
  </si>
  <si>
    <t>૨૦૦ મી દોડ</t>
  </si>
  <si>
    <t>ઉંચીકૂદ</t>
  </si>
  <si>
    <t>ચક્રફેક</t>
  </si>
  <si>
    <t>બરછીફેક</t>
  </si>
  <si>
    <t>૪૦૦ મી દોડ</t>
  </si>
  <si>
    <t>1.5.0</t>
  </si>
  <si>
    <t>1.5.5</t>
  </si>
  <si>
    <t>1.6.0</t>
  </si>
  <si>
    <t>1.6.5</t>
  </si>
  <si>
    <t>1.7.0</t>
  </si>
  <si>
    <t>1.7.5</t>
  </si>
  <si>
    <t>1.8.0</t>
  </si>
  <si>
    <t>1.8.5</t>
  </si>
  <si>
    <t>1.9.0</t>
  </si>
  <si>
    <t>1.20.0</t>
  </si>
  <si>
    <t>1.19.5</t>
  </si>
  <si>
    <t>1.19.0</t>
  </si>
  <si>
    <t>1.18.5</t>
  </si>
  <si>
    <t>1.18.0</t>
  </si>
  <si>
    <t>1.17.5</t>
  </si>
  <si>
    <t>1.17.0</t>
  </si>
  <si>
    <t>1.16.5</t>
  </si>
  <si>
    <t>1.16.0</t>
  </si>
  <si>
    <t>કબડ્ડી</t>
  </si>
  <si>
    <t>બાસ્કેટબોલ</t>
  </si>
  <si>
    <t>હેન્ડબોલ</t>
  </si>
  <si>
    <t>વોલીબોલ</t>
  </si>
  <si>
    <t>ફૂટબોલ</t>
  </si>
  <si>
    <t>શ્રી વી.આર.કર્વે પ્રોગ્રેસિવ હાઇસ્કૂલ,મહેસાણા</t>
  </si>
  <si>
    <t xml:space="preserve"> કુદ </t>
  </si>
  <si>
    <t xml:space="preserve">ફેક </t>
  </si>
  <si>
    <t>પીળા ખાનામાં માર્ક લખવા અને બહેનો માટે આગળ G લગાવવો દા. ત. 25,25A,25B,G25,G25A,G25B</t>
  </si>
  <si>
    <t>ડ્રોપડાઉન લિસ્ટ માંથી રમત પસંદ કરવી જે તે ઇવેન્ટ મુજબ તેનો આંક આવી જશે.</t>
  </si>
  <si>
    <t>ક્રમ ના ખાનામાં કોઈપણ અંક હશે તો જ માર્ક તથા ટોટલ બતાવશે</t>
  </si>
  <si>
    <t xml:space="preserve">પ્રજાપતિ આયુશ રમેશભાઇ </t>
  </si>
  <si>
    <t>ઠાકોર   આરતીબેન    રાજુજી</t>
  </si>
  <si>
    <t>પ્રજાપતિ આર્યન સંજયભાઇ</t>
  </si>
  <si>
    <t>ઠાકોર ચેતન રમેશજી</t>
  </si>
  <si>
    <t>રાવળ    ચિરાગ   ભલાભાઇ</t>
  </si>
  <si>
    <t>ઠાકોર દામિની રમેશભાઇ</t>
  </si>
  <si>
    <t>પ્રજાપતિ   ધ્રુમીન   કાન્તિભાઇ</t>
  </si>
  <si>
    <t>રવિ   હર્ષ   મહિપાલસિંહ</t>
  </si>
  <si>
    <t>રાવળ હીનાબેન રમેશભાઇ</t>
  </si>
  <si>
    <t>વાઘેલા    હેરીકસિંહ   રાજુસિંહ</t>
  </si>
  <si>
    <t>રાવળ જાનકી સુરેશભાઇ</t>
  </si>
  <si>
    <t>ઠાકોર જયેશ પૂંજાજી</t>
  </si>
  <si>
    <t>નાયક જુલીબેન હિતેશકુમાર</t>
  </si>
  <si>
    <t>ઠાકોર   કિરણજી   વિષ્ણુજી</t>
  </si>
  <si>
    <t>ઠાકોર   કિશનજી   જગાજી</t>
  </si>
  <si>
    <t>લિંબાચીયા   મિત   પ્રકાશભાઇ</t>
  </si>
  <si>
    <t>સુથાર   મિતેશ   સંજયકુમાર</t>
  </si>
  <si>
    <t>પ્રજાપતિ નેવિલકુમાર વિપુલભાઇ</t>
  </si>
  <si>
    <t>ઠાકોર   નિધી   મનુજી</t>
  </si>
  <si>
    <t>પ્રજાપતિ   નિલેશભાઇ   અમરતભાઇ</t>
  </si>
  <si>
    <t>ગોસ્વામી નિરવપુર્રી હીરાપુરી</t>
  </si>
  <si>
    <t>ઝાલા   પાયલબેન   દશરથજી</t>
  </si>
  <si>
    <t>દવે   પુર્વ   રાજેશ્વરીબેન ભરતભાઈ</t>
  </si>
  <si>
    <t>જોષી   પ્રાચીબેન   સેધાભાઇ</t>
  </si>
  <si>
    <t>પ્રજાપતિ   પ્રિયાંશ   દશરથભાઇ</t>
  </si>
  <si>
    <t>વણઝારા પૂજાબેન સોગાજી</t>
  </si>
  <si>
    <t/>
  </si>
  <si>
    <t>નાયી   રેણુકા   પ્રવિણભાઇ</t>
  </si>
  <si>
    <t>ઠાકોર   રીતેશકુમાર   રણજીતજી</t>
  </si>
  <si>
    <t>સુથાર   રુપલબેન   નારાયણભાઇ</t>
  </si>
  <si>
    <t>સોલંકી સાહિલ જીતુભાઇ</t>
  </si>
  <si>
    <t>ઠાકોર સાહિલ ઉમેદજી</t>
  </si>
  <si>
    <t>ભંગી સજનબેન ધારસિંહભાઇ</t>
  </si>
  <si>
    <t>મકવાણા સાવનકુમાર ભગવાનભાઇ</t>
  </si>
  <si>
    <t>ઝાલા શિવાનસંગ ભૂપતસિંહ</t>
  </si>
  <si>
    <t>પંચાલ   સૃષ્ટી   મુકેશભાઇ</t>
  </si>
  <si>
    <t>ઠાકોર સ્મિત શંકરજી</t>
  </si>
  <si>
    <t>નાયી   ઉત્સવ   રાકેશભાઇ</t>
  </si>
  <si>
    <t>રાવળ   વિજયભાઇ   ભરતભાઇ</t>
  </si>
  <si>
    <t>ઠાકોર વિજુજી સુરજજી</t>
  </si>
  <si>
    <t>ઠાકોર વિશાલ બાસ્કુજી</t>
  </si>
  <si>
    <t>દરજી દેવકુમાર વિષ્ણુભાઇ</t>
  </si>
  <si>
    <t>રબારી આયુષકુમાર રમેશભાઇ</t>
  </si>
  <si>
    <t>બાવા હર્ષપુરી રાજેન્દ્રપુરી</t>
  </si>
  <si>
    <t>પ્રજાપતિ પ્રિન્સકુમાર કમલેશભાઇ</t>
  </si>
  <si>
    <t xml:space="preserve">હળપતિ જિનલબેન રાજેશભાઈ	</t>
  </si>
  <si>
    <t>યોગ, સ્વાસ્થ્ય અને શારીરિક શિક્ષણ (પ્રિલિમિનરી )પ્રાયોગિક પરીક્ષા વર્ષ  - 2020-21</t>
  </si>
  <si>
    <t xml:space="preserve">શાળાનું નામ 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</si>
</sst>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 Unicode MS"/>
      <family val="2"/>
    </font>
    <font>
      <b/>
      <sz val="12"/>
      <color theme="1"/>
      <name val="Arial Unicode MS"/>
      <family val="2"/>
    </font>
    <font>
      <sz val="10"/>
      <color theme="1"/>
      <name val="Calibri"/>
      <family val="2"/>
      <scheme val="minor"/>
    </font>
    <font>
      <b/>
      <sz val="20"/>
      <color theme="1"/>
      <name val="Arial Unicode MS"/>
      <family val="2"/>
    </font>
    <font>
      <b/>
      <sz val="16"/>
      <color theme="1"/>
      <name val="Arial Unicode MS"/>
      <family val="2"/>
    </font>
    <font>
      <sz val="14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Arial Unicode MS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rgb="FFFF0000"/>
      <name val="Arial Unicode MS"/>
      <family val="2"/>
    </font>
    <font>
      <b/>
      <sz val="18"/>
      <color theme="9" tint="0.39997558519241921"/>
      <name val="Calibri"/>
      <family val="2"/>
      <scheme val="minor"/>
    </font>
    <font>
      <b/>
      <sz val="9"/>
      <color rgb="FFFF0000"/>
      <name val="Arial Unicode MS"/>
      <family val="2"/>
    </font>
    <font>
      <b/>
      <sz val="11"/>
      <color theme="1"/>
      <name val="Arial Unicode MS"/>
      <family val="2"/>
    </font>
    <font>
      <sz val="11"/>
      <color rgb="FF00B050"/>
      <name val="Calibri"/>
      <family val="2"/>
      <scheme val="minor"/>
    </font>
    <font>
      <b/>
      <sz val="8"/>
      <color rgb="FF00B050"/>
      <name val="Arial Unicode MS"/>
      <family val="2"/>
    </font>
    <font>
      <b/>
      <sz val="12"/>
      <color rgb="FF00B050"/>
      <name val="Arial Unicode MS"/>
      <family val="2"/>
    </font>
    <font>
      <sz val="16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sz val="5"/>
      <color theme="1"/>
      <name val="Cambria"/>
      <family val="1"/>
      <scheme val="major"/>
    </font>
    <font>
      <sz val="18"/>
      <color rgb="FFFF0000"/>
      <name val="Calibri"/>
      <family val="2"/>
      <scheme val="minor"/>
    </font>
    <font>
      <sz val="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0" borderId="0" xfId="0"/>
    <xf numFmtId="0" fontId="0" fillId="0" borderId="11" xfId="0" applyBorder="1"/>
    <xf numFmtId="2" fontId="0" fillId="0" borderId="11" xfId="0" applyNumberFormat="1" applyBorder="1"/>
    <xf numFmtId="0" fontId="0" fillId="0" borderId="2" xfId="0" applyBorder="1"/>
    <xf numFmtId="0" fontId="7" fillId="0" borderId="6" xfId="0" applyFont="1" applyBorder="1"/>
    <xf numFmtId="0" fontId="4" fillId="0" borderId="11" xfId="0" applyFont="1" applyBorder="1"/>
    <xf numFmtId="0" fontId="0" fillId="0" borderId="0" xfId="0" applyAlignment="1">
      <alignment horizontal="center" vertical="center"/>
    </xf>
    <xf numFmtId="0" fontId="0" fillId="3" borderId="0" xfId="0" applyFill="1" applyBorder="1"/>
    <xf numFmtId="0" fontId="0" fillId="4" borderId="0" xfId="0" applyFill="1"/>
    <xf numFmtId="0" fontId="7" fillId="4" borderId="6" xfId="0" applyFont="1" applyFill="1" applyBorder="1"/>
    <xf numFmtId="0" fontId="4" fillId="4" borderId="11" xfId="0" applyFont="1" applyFill="1" applyBorder="1"/>
    <xf numFmtId="0" fontId="0" fillId="4" borderId="11" xfId="0" applyFill="1" applyBorder="1"/>
    <xf numFmtId="2" fontId="0" fillId="4" borderId="11" xfId="0" applyNumberFormat="1" applyFill="1" applyBorder="1"/>
    <xf numFmtId="0" fontId="0" fillId="3" borderId="0" xfId="0" applyFill="1" applyBorder="1" applyProtection="1"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1" fontId="10" fillId="3" borderId="1" xfId="0" applyNumberFormat="1" applyFont="1" applyFill="1" applyBorder="1" applyAlignment="1" applyProtection="1">
      <alignment horizontal="center" vertical="center"/>
      <protection hidden="1"/>
    </xf>
    <xf numFmtId="164" fontId="14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164" fontId="15" fillId="0" borderId="0" xfId="0" applyNumberFormat="1" applyFont="1" applyFill="1" applyBorder="1" applyAlignment="1">
      <alignment vertical="center" wrapText="1"/>
    </xf>
    <xf numFmtId="1" fontId="15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25" fillId="6" borderId="0" xfId="0" applyNumberFormat="1" applyFont="1" applyFill="1" applyBorder="1" applyAlignment="1">
      <alignment horizontal="center" vertical="center"/>
    </xf>
    <xf numFmtId="0" fontId="21" fillId="6" borderId="0" xfId="0" applyFont="1" applyFill="1" applyBorder="1"/>
    <xf numFmtId="164" fontId="3" fillId="7" borderId="0" xfId="0" applyNumberFormat="1" applyFont="1" applyFill="1" applyBorder="1" applyAlignment="1">
      <alignment horizontal="center" vertical="center"/>
    </xf>
    <xf numFmtId="0" fontId="0" fillId="7" borderId="0" xfId="0" applyFill="1" applyBorder="1"/>
    <xf numFmtId="2" fontId="3" fillId="7" borderId="0" xfId="0" applyNumberFormat="1" applyFont="1" applyFill="1" applyBorder="1" applyAlignment="1">
      <alignment horizontal="center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2" fontId="26" fillId="0" borderId="9" xfId="0" applyNumberFormat="1" applyFont="1" applyBorder="1" applyAlignment="1" applyProtection="1">
      <alignment horizontal="center" vertical="center"/>
      <protection locked="0"/>
    </xf>
    <xf numFmtId="164" fontId="26" fillId="0" borderId="10" xfId="0" applyNumberFormat="1" applyFont="1" applyBorder="1" applyAlignment="1" applyProtection="1">
      <alignment vertical="center"/>
      <protection locked="0"/>
    </xf>
    <xf numFmtId="164" fontId="26" fillId="0" borderId="9" xfId="0" applyNumberFormat="1" applyFont="1" applyBorder="1" applyAlignment="1" applyProtection="1">
      <alignment vertical="center"/>
      <protection locked="0"/>
    </xf>
    <xf numFmtId="164" fontId="27" fillId="0" borderId="9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 applyBorder="1"/>
    <xf numFmtId="0" fontId="7" fillId="4" borderId="0" xfId="0" applyFont="1" applyFill="1" applyBorder="1"/>
    <xf numFmtId="0" fontId="4" fillId="4" borderId="0" xfId="0" applyFont="1" applyFill="1" applyBorder="1"/>
    <xf numFmtId="2" fontId="0" fillId="4" borderId="0" xfId="0" applyNumberFormat="1" applyFill="1" applyBorder="1"/>
    <xf numFmtId="1" fontId="3" fillId="0" borderId="0" xfId="0" applyNumberFormat="1" applyFont="1" applyBorder="1" applyAlignment="1">
      <alignment horizontal="center" vertical="center"/>
    </xf>
    <xf numFmtId="164" fontId="24" fillId="6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5" fillId="0" borderId="0" xfId="0" applyFont="1" applyBorder="1"/>
    <xf numFmtId="164" fontId="16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/>
    </xf>
    <xf numFmtId="164" fontId="16" fillId="7" borderId="0" xfId="0" applyNumberFormat="1" applyFont="1" applyFill="1" applyBorder="1" applyAlignment="1">
      <alignment horizontal="center"/>
    </xf>
    <xf numFmtId="2" fontId="16" fillId="7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/>
    </xf>
    <xf numFmtId="0" fontId="22" fillId="6" borderId="0" xfId="0" applyFont="1" applyFill="1" applyBorder="1" applyAlignment="1">
      <alignment horizontal="center"/>
    </xf>
    <xf numFmtId="164" fontId="22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164" fontId="23" fillId="6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15" fillId="0" borderId="0" xfId="0" applyNumberFormat="1" applyFont="1" applyBorder="1" applyAlignment="1">
      <alignment vertical="center" wrapText="1"/>
    </xf>
    <xf numFmtId="0" fontId="24" fillId="6" borderId="0" xfId="0" applyFont="1" applyFill="1" applyBorder="1" applyAlignment="1">
      <alignment horizontal="center"/>
    </xf>
    <xf numFmtId="1" fontId="1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 vertical="center"/>
      <protection hidden="1"/>
    </xf>
    <xf numFmtId="164" fontId="16" fillId="0" borderId="0" xfId="0" applyNumberFormat="1" applyFont="1" applyBorder="1" applyAlignment="1" applyProtection="1">
      <alignment horizontal="center"/>
      <protection hidden="1"/>
    </xf>
    <xf numFmtId="1" fontId="15" fillId="0" borderId="0" xfId="0" applyNumberFormat="1" applyFont="1" applyBorder="1" applyAlignment="1" applyProtection="1">
      <alignment horizontal="center" vertical="center"/>
      <protection hidden="1"/>
    </xf>
    <xf numFmtId="164" fontId="3" fillId="7" borderId="0" xfId="0" applyNumberFormat="1" applyFont="1" applyFill="1" applyBorder="1" applyAlignment="1" applyProtection="1">
      <alignment horizontal="center" vertical="center"/>
      <protection hidden="1"/>
    </xf>
    <xf numFmtId="2" fontId="3" fillId="7" borderId="0" xfId="0" applyNumberFormat="1" applyFont="1" applyFill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0" fillId="9" borderId="1" xfId="0" applyFont="1" applyFill="1" applyBorder="1" applyAlignment="1" applyProtection="1">
      <alignment horizontal="center" vertical="center" wrapText="1"/>
      <protection locked="0" hidden="1"/>
    </xf>
    <xf numFmtId="0" fontId="0" fillId="9" borderId="1" xfId="0" applyFill="1" applyBorder="1" applyAlignment="1" applyProtection="1">
      <alignment horizontal="center" vertical="center" wrapText="1"/>
      <protection locked="0" hidden="1"/>
    </xf>
    <xf numFmtId="0" fontId="29" fillId="8" borderId="14" xfId="0" applyFont="1" applyFill="1" applyBorder="1" applyAlignment="1" applyProtection="1">
      <alignment horizontal="center" vertical="center" wrapText="1"/>
      <protection locked="0"/>
    </xf>
    <xf numFmtId="0" fontId="29" fillId="8" borderId="0" xfId="0" applyFont="1" applyFill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164" fontId="26" fillId="0" borderId="2" xfId="0" applyNumberFormat="1" applyFont="1" applyBorder="1" applyAlignment="1" applyProtection="1">
      <alignment horizontal="center" vertical="center"/>
      <protection locked="0"/>
    </xf>
    <xf numFmtId="164" fontId="26" fillId="0" borderId="5" xfId="0" applyNumberFormat="1" applyFont="1" applyBorder="1" applyAlignment="1" applyProtection="1">
      <alignment horizontal="center" vertical="center"/>
      <protection locked="0"/>
    </xf>
    <xf numFmtId="164" fontId="26" fillId="0" borderId="12" xfId="0" applyNumberFormat="1" applyFont="1" applyBorder="1" applyAlignment="1" applyProtection="1">
      <alignment horizontal="center" vertical="center"/>
      <protection locked="0"/>
    </xf>
    <xf numFmtId="164" fontId="26" fillId="0" borderId="9" xfId="0" applyNumberFormat="1" applyFont="1" applyBorder="1" applyAlignment="1" applyProtection="1">
      <alignment horizontal="center" vertical="center"/>
      <protection locked="0"/>
    </xf>
    <xf numFmtId="164" fontId="26" fillId="0" borderId="7" xfId="0" applyNumberFormat="1" applyFont="1" applyBorder="1" applyAlignment="1" applyProtection="1">
      <alignment horizontal="center" vertical="center"/>
      <protection locked="0"/>
    </xf>
    <xf numFmtId="164" fontId="26" fillId="0" borderId="8" xfId="0" applyNumberFormat="1" applyFont="1" applyBorder="1" applyAlignment="1" applyProtection="1">
      <alignment horizontal="center" vertical="center"/>
      <protection locked="0"/>
    </xf>
    <xf numFmtId="164" fontId="26" fillId="0" borderId="13" xfId="0" applyNumberFormat="1" applyFont="1" applyBorder="1" applyAlignment="1" applyProtection="1">
      <alignment horizontal="center" vertical="center"/>
      <protection locked="0"/>
    </xf>
    <xf numFmtId="164" fontId="26" fillId="0" borderId="3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164" fontId="26" fillId="0" borderId="9" xfId="0" applyNumberFormat="1" applyFont="1" applyBorder="1" applyAlignment="1" applyProtection="1">
      <alignment horizontal="center" vertical="center" wrapText="1"/>
      <protection locked="0"/>
    </xf>
    <xf numFmtId="164" fontId="26" fillId="0" borderId="11" xfId="0" applyNumberFormat="1" applyFont="1" applyBorder="1" applyAlignment="1" applyProtection="1">
      <alignment horizontal="center" vertical="center" wrapText="1"/>
      <protection locked="0"/>
    </xf>
    <xf numFmtId="1" fontId="26" fillId="0" borderId="9" xfId="0" applyNumberFormat="1" applyFont="1" applyBorder="1" applyAlignment="1" applyProtection="1">
      <alignment horizontal="center" vertical="center" wrapText="1"/>
      <protection locked="0"/>
    </xf>
    <xf numFmtId="1" fontId="26" fillId="0" borderId="11" xfId="0" applyNumberFormat="1" applyFont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Border="1" applyAlignment="1">
      <alignment horizontal="center" vertical="center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 vertical="center"/>
    </xf>
    <xf numFmtId="164" fontId="26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  <protection hidden="1"/>
    </xf>
    <xf numFmtId="164" fontId="16" fillId="0" borderId="0" xfId="0" applyNumberFormat="1" applyFont="1" applyBorder="1" applyAlignment="1">
      <alignment horizontal="center"/>
    </xf>
    <xf numFmtId="0" fontId="6" fillId="7" borderId="0" xfId="0" applyFont="1" applyFill="1" applyBorder="1" applyAlignment="1" applyProtection="1">
      <alignment horizontal="center" wrapText="1"/>
      <protection hidden="1"/>
    </xf>
  </cellXfs>
  <cellStyles count="2">
    <cellStyle name="Normal" xfId="0" builtinId="0"/>
    <cellStyle name="Normal 2" xfId="1"/>
  </cellStyles>
  <dxfs count="3">
    <dxf>
      <fill>
        <patternFill>
          <bgColor rgb="FFFFFF00"/>
        </patternFill>
      </fill>
    </dxf>
    <dxf>
      <font>
        <u/>
      </font>
    </dxf>
    <dxf>
      <font>
        <color rgb="FFFF0000"/>
      </font>
    </dxf>
  </dxfs>
  <tableStyles count="0" defaultTableStyle="TableStyleMedium9" defaultPivotStyle="PivotStyleLight16"/>
  <colors>
    <mruColors>
      <color rgb="FF00FFCC"/>
      <color rgb="FFFFFF99"/>
      <color rgb="FFFF9933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FG555"/>
  <sheetViews>
    <sheetView showGridLines="0" zoomScaleSheetLayoutView="100" workbookViewId="0">
      <pane ySplit="7" topLeftCell="A8" activePane="bottomLeft" state="frozen"/>
      <selection pane="bottomLeft" activeCell="A3" sqref="A3:U3"/>
    </sheetView>
  </sheetViews>
  <sheetFormatPr defaultColWidth="0" defaultRowHeight="15.75" zeroHeight="1"/>
  <cols>
    <col min="1" max="1" width="3.85546875" style="1" customWidth="1"/>
    <col min="2" max="2" width="5.85546875" style="5" customWidth="1"/>
    <col min="3" max="3" width="28.42578125" style="6" customWidth="1"/>
    <col min="4" max="4" width="6.7109375" style="2" bestFit="1" customWidth="1"/>
    <col min="5" max="5" width="5.140625" style="2" bestFit="1" customWidth="1"/>
    <col min="6" max="6" width="5" style="2" bestFit="1" customWidth="1"/>
    <col min="7" max="7" width="5.140625" style="2" bestFit="1" customWidth="1"/>
    <col min="8" max="8" width="5" style="3" bestFit="1" customWidth="1"/>
    <col min="9" max="9" width="5.140625" style="2" bestFit="1" customWidth="1"/>
    <col min="10" max="13" width="5.85546875" style="2" customWidth="1"/>
    <col min="14" max="14" width="5.7109375" style="2" customWidth="1"/>
    <col min="15" max="17" width="5.85546875" style="2" customWidth="1"/>
    <col min="18" max="18" width="6.85546875" style="2" customWidth="1"/>
    <col min="19" max="19" width="4.85546875" style="2" customWidth="1"/>
    <col min="20" max="20" width="7.7109375" style="2" customWidth="1"/>
    <col min="21" max="21" width="6.28515625" style="2" customWidth="1"/>
    <col min="22" max="22" width="9.140625" style="7" customWidth="1"/>
    <col min="23" max="26" width="9.140625" style="1" customWidth="1"/>
    <col min="27" max="29" width="9.140625" style="1" hidden="1" customWidth="1"/>
    <col min="30" max="31" width="9.140625" style="34" hidden="1" customWidth="1"/>
    <col min="32" max="32" width="9" style="34" hidden="1" customWidth="1"/>
    <col min="33" max="34" width="9.7109375" style="34" hidden="1" customWidth="1"/>
    <col min="35" max="39" width="9.140625" style="34" hidden="1" customWidth="1"/>
    <col min="40" max="40" width="11.7109375" style="34" hidden="1" customWidth="1"/>
    <col min="41" max="51" width="9.140625" style="34" hidden="1" customWidth="1"/>
    <col min="52" max="52" width="12.42578125" style="34" hidden="1" customWidth="1"/>
    <col min="53" max="53" width="10.140625" style="34" hidden="1" customWidth="1"/>
    <col min="54" max="54" width="8.140625" style="34" hidden="1" customWidth="1"/>
    <col min="55" max="55" width="8" style="34" hidden="1" customWidth="1"/>
    <col min="56" max="56" width="8" style="38" hidden="1" customWidth="1"/>
    <col min="57" max="57" width="9.140625" style="36" hidden="1" customWidth="1"/>
    <col min="58" max="58" width="9.140625" style="34" hidden="1" customWidth="1"/>
    <col min="59" max="59" width="8.7109375" style="34" hidden="1" customWidth="1"/>
    <col min="60" max="60" width="6.7109375" style="38" hidden="1" customWidth="1"/>
    <col min="61" max="61" width="9.140625" style="36" hidden="1" customWidth="1"/>
    <col min="62" max="62" width="8.5703125" style="34" hidden="1" customWidth="1"/>
    <col min="63" max="63" width="9.5703125" style="34" hidden="1" customWidth="1"/>
    <col min="64" max="64" width="9.42578125" style="34" hidden="1" customWidth="1"/>
    <col min="65" max="65" width="9.42578125" style="38" hidden="1" customWidth="1"/>
    <col min="66" max="66" width="9.140625" style="36" hidden="1" customWidth="1"/>
    <col min="67" max="83" width="9.140625" style="34" hidden="1" customWidth="1"/>
    <col min="84" max="163" width="0" style="34" hidden="1" customWidth="1"/>
    <col min="164" max="16384" width="9.140625" style="1" hidden="1"/>
  </cols>
  <sheetData>
    <row r="1" spans="1:163" ht="29.25">
      <c r="A1" s="94" t="s">
        <v>179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123" t="s">
        <v>182</v>
      </c>
      <c r="W1" s="123"/>
      <c r="X1" s="123"/>
      <c r="Y1" s="123"/>
      <c r="Z1" s="123"/>
      <c r="AA1" s="8"/>
      <c r="AB1" s="8"/>
      <c r="AC1" s="8"/>
      <c r="AD1" s="8"/>
      <c r="AE1" s="8"/>
      <c r="AF1" s="8"/>
      <c r="AG1" s="8"/>
      <c r="AH1" s="8"/>
    </row>
    <row r="2" spans="1:163" ht="22.5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123"/>
      <c r="W2" s="123"/>
      <c r="X2" s="123"/>
      <c r="Y2" s="123"/>
      <c r="Z2" s="123"/>
      <c r="AA2" s="8"/>
      <c r="AB2" s="8"/>
      <c r="AC2" s="8"/>
      <c r="AD2" s="8"/>
      <c r="AE2" s="8"/>
      <c r="AF2" s="8"/>
      <c r="AG2" s="8"/>
      <c r="AH2" s="8"/>
    </row>
    <row r="3" spans="1:163" ht="22.5">
      <c r="A3" s="96" t="s">
        <v>32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23"/>
      <c r="W3" s="123"/>
      <c r="X3" s="123"/>
      <c r="Y3" s="123"/>
      <c r="Z3" s="123"/>
      <c r="AA3" s="8"/>
      <c r="AB3" s="8"/>
      <c r="AC3" s="8"/>
      <c r="AD3" s="8"/>
      <c r="AE3" s="8"/>
      <c r="AF3" s="8"/>
      <c r="AG3" s="8"/>
      <c r="AH3" s="8"/>
    </row>
    <row r="4" spans="1:163" ht="15" customHeight="1">
      <c r="A4" s="97" t="s">
        <v>17</v>
      </c>
      <c r="B4" s="99" t="s">
        <v>18</v>
      </c>
      <c r="C4" s="101" t="s">
        <v>1</v>
      </c>
      <c r="D4" s="103" t="s">
        <v>2</v>
      </c>
      <c r="E4" s="104"/>
      <c r="F4" s="104"/>
      <c r="G4" s="104"/>
      <c r="H4" s="104"/>
      <c r="I4" s="105"/>
      <c r="J4" s="106" t="s">
        <v>3</v>
      </c>
      <c r="K4" s="106"/>
      <c r="L4" s="106"/>
      <c r="M4" s="107"/>
      <c r="N4" s="108" t="s">
        <v>4</v>
      </c>
      <c r="O4" s="109"/>
      <c r="P4" s="112" t="s">
        <v>5</v>
      </c>
      <c r="Q4" s="109"/>
      <c r="R4" s="118" t="s">
        <v>6</v>
      </c>
      <c r="S4" s="108" t="s">
        <v>7</v>
      </c>
      <c r="T4" s="109"/>
      <c r="U4" s="120" t="s">
        <v>8</v>
      </c>
      <c r="V4" s="123"/>
      <c r="W4" s="123"/>
      <c r="X4" s="123"/>
      <c r="Y4" s="123"/>
      <c r="Z4" s="123"/>
      <c r="AA4" s="8"/>
      <c r="AB4" s="8"/>
      <c r="AC4" s="8"/>
      <c r="AD4" s="8"/>
      <c r="AE4" s="8"/>
      <c r="AF4" s="122" t="s">
        <v>71</v>
      </c>
      <c r="AG4" s="122"/>
      <c r="AH4" s="122"/>
      <c r="AI4" s="122"/>
      <c r="AJ4" s="122"/>
      <c r="AK4" s="122"/>
      <c r="AL4" s="122"/>
      <c r="AM4" s="122"/>
      <c r="AO4" s="122" t="s">
        <v>72</v>
      </c>
      <c r="AP4" s="122"/>
      <c r="AQ4" s="122"/>
      <c r="AR4" s="122"/>
      <c r="AS4" s="122"/>
      <c r="AT4" s="122"/>
      <c r="AU4" s="122"/>
      <c r="AV4" s="122"/>
      <c r="AW4" s="27"/>
      <c r="AY4" s="127" t="s">
        <v>0</v>
      </c>
      <c r="AZ4" s="115" t="s">
        <v>1</v>
      </c>
      <c r="BA4" s="63"/>
      <c r="BB4" s="63"/>
      <c r="BC4" s="115" t="s">
        <v>2</v>
      </c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 t="s">
        <v>3</v>
      </c>
      <c r="BP4" s="115"/>
      <c r="BQ4" s="115"/>
      <c r="BR4" s="115"/>
      <c r="BS4" s="116" t="s">
        <v>4</v>
      </c>
      <c r="BT4" s="116"/>
      <c r="BU4" s="116" t="s">
        <v>5</v>
      </c>
      <c r="BV4" s="116"/>
      <c r="BW4" s="124" t="s">
        <v>6</v>
      </c>
      <c r="BX4" s="116" t="s">
        <v>7</v>
      </c>
      <c r="BY4" s="116"/>
      <c r="BZ4" s="125" t="s">
        <v>8</v>
      </c>
    </row>
    <row r="5" spans="1:163" ht="17.25" customHeight="1">
      <c r="A5" s="97"/>
      <c r="B5" s="100"/>
      <c r="C5" s="102"/>
      <c r="D5" s="103" t="s">
        <v>73</v>
      </c>
      <c r="E5" s="105"/>
      <c r="F5" s="104" t="s">
        <v>74</v>
      </c>
      <c r="G5" s="105"/>
      <c r="H5" s="104" t="s">
        <v>75</v>
      </c>
      <c r="I5" s="105"/>
      <c r="J5" s="126" t="s">
        <v>174</v>
      </c>
      <c r="K5" s="107"/>
      <c r="L5" s="106" t="s">
        <v>177</v>
      </c>
      <c r="M5" s="107"/>
      <c r="N5" s="110"/>
      <c r="O5" s="111"/>
      <c r="P5" s="113"/>
      <c r="Q5" s="111"/>
      <c r="R5" s="119"/>
      <c r="S5" s="110"/>
      <c r="T5" s="111"/>
      <c r="U5" s="121"/>
      <c r="V5" s="123"/>
      <c r="W5" s="123"/>
      <c r="X5" s="123"/>
      <c r="Y5" s="123"/>
      <c r="Z5" s="123"/>
      <c r="AA5" s="8"/>
      <c r="AB5" s="8"/>
      <c r="AC5" s="8"/>
      <c r="AD5" s="8"/>
      <c r="AE5" s="8"/>
      <c r="AF5" s="122"/>
      <c r="AG5" s="122"/>
      <c r="AH5" s="122"/>
      <c r="AI5" s="122"/>
      <c r="AJ5" s="122"/>
      <c r="AK5" s="122"/>
      <c r="AL5" s="122"/>
      <c r="AM5" s="122"/>
      <c r="AO5" s="122"/>
      <c r="AP5" s="122"/>
      <c r="AQ5" s="122"/>
      <c r="AR5" s="122"/>
      <c r="AS5" s="122"/>
      <c r="AT5" s="122"/>
      <c r="AU5" s="122"/>
      <c r="AV5" s="122"/>
      <c r="AW5" s="27"/>
      <c r="AY5" s="127"/>
      <c r="AZ5" s="115"/>
      <c r="BA5" s="114" t="s">
        <v>9</v>
      </c>
      <c r="BB5" s="114"/>
      <c r="BC5" s="114"/>
      <c r="BD5" s="114"/>
      <c r="BE5" s="114"/>
      <c r="BF5" s="114" t="s">
        <v>180</v>
      </c>
      <c r="BG5" s="114"/>
      <c r="BH5" s="114"/>
      <c r="BI5" s="114"/>
      <c r="BJ5" s="114" t="s">
        <v>181</v>
      </c>
      <c r="BK5" s="114"/>
      <c r="BL5" s="114"/>
      <c r="BM5" s="114"/>
      <c r="BN5" s="114"/>
      <c r="BO5" s="115" t="s">
        <v>10</v>
      </c>
      <c r="BP5" s="115"/>
      <c r="BQ5" s="116" t="s">
        <v>11</v>
      </c>
      <c r="BR5" s="116"/>
      <c r="BS5" s="116"/>
      <c r="BT5" s="116"/>
      <c r="BU5" s="116"/>
      <c r="BV5" s="116"/>
      <c r="BW5" s="124"/>
      <c r="BX5" s="116"/>
      <c r="BY5" s="116"/>
      <c r="BZ5" s="125"/>
    </row>
    <row r="6" spans="1:163" ht="27.75" customHeight="1">
      <c r="A6" s="98"/>
      <c r="B6" s="100"/>
      <c r="C6" s="102"/>
      <c r="D6" s="40" t="s">
        <v>12</v>
      </c>
      <c r="E6" s="41" t="s">
        <v>0</v>
      </c>
      <c r="F6" s="41" t="s">
        <v>12</v>
      </c>
      <c r="G6" s="41" t="s">
        <v>0</v>
      </c>
      <c r="H6" s="42" t="s">
        <v>12</v>
      </c>
      <c r="I6" s="41" t="s">
        <v>0</v>
      </c>
      <c r="J6" s="45" t="s">
        <v>13</v>
      </c>
      <c r="K6" s="45" t="s">
        <v>14</v>
      </c>
      <c r="L6" s="45" t="s">
        <v>13</v>
      </c>
      <c r="M6" s="45" t="s">
        <v>14</v>
      </c>
      <c r="N6" s="45" t="s">
        <v>13</v>
      </c>
      <c r="O6" s="45" t="s">
        <v>14</v>
      </c>
      <c r="P6" s="45" t="s">
        <v>13</v>
      </c>
      <c r="Q6" s="45" t="s">
        <v>14</v>
      </c>
      <c r="R6" s="119"/>
      <c r="S6" s="43" t="s">
        <v>15</v>
      </c>
      <c r="T6" s="44" t="s">
        <v>16</v>
      </c>
      <c r="U6" s="121"/>
      <c r="V6" s="123"/>
      <c r="W6" s="123"/>
      <c r="X6" s="123"/>
      <c r="Y6" s="123"/>
      <c r="Z6" s="123"/>
      <c r="AA6" s="8"/>
      <c r="AB6" s="8"/>
      <c r="AC6" s="8"/>
      <c r="AD6" s="8"/>
      <c r="AE6" s="8"/>
      <c r="AF6" s="117" t="s">
        <v>73</v>
      </c>
      <c r="AG6" s="117" t="s">
        <v>151</v>
      </c>
      <c r="AH6" s="117" t="s">
        <v>155</v>
      </c>
      <c r="AI6" s="117" t="s">
        <v>74</v>
      </c>
      <c r="AJ6" s="117" t="s">
        <v>152</v>
      </c>
      <c r="AK6" s="117" t="s">
        <v>75</v>
      </c>
      <c r="AL6" s="117" t="s">
        <v>153</v>
      </c>
      <c r="AM6" s="117" t="s">
        <v>154</v>
      </c>
      <c r="AN6" s="64"/>
      <c r="AO6" s="117" t="s">
        <v>73</v>
      </c>
      <c r="AP6" s="117" t="s">
        <v>151</v>
      </c>
      <c r="AQ6" s="117" t="s">
        <v>155</v>
      </c>
      <c r="AR6" s="117" t="s">
        <v>74</v>
      </c>
      <c r="AS6" s="117" t="s">
        <v>152</v>
      </c>
      <c r="AT6" s="117" t="s">
        <v>75</v>
      </c>
      <c r="AU6" s="117" t="s">
        <v>153</v>
      </c>
      <c r="AV6" s="117" t="s">
        <v>154</v>
      </c>
      <c r="AW6" s="25"/>
      <c r="AY6" s="127"/>
      <c r="AZ6" s="115"/>
      <c r="BA6" s="117" t="s">
        <v>73</v>
      </c>
      <c r="BB6" s="117" t="s">
        <v>151</v>
      </c>
      <c r="BC6" s="117" t="s">
        <v>155</v>
      </c>
      <c r="BD6" s="130" t="str">
        <f>$D$5</f>
        <v>૧૦૦ મી દોડ</v>
      </c>
      <c r="BE6" s="65" t="s">
        <v>0</v>
      </c>
      <c r="BF6" s="117" t="s">
        <v>74</v>
      </c>
      <c r="BG6" s="117" t="s">
        <v>152</v>
      </c>
      <c r="BH6" s="128" t="str">
        <f>$F$5</f>
        <v>લાંબીકૂદ</v>
      </c>
      <c r="BI6" s="65" t="s">
        <v>0</v>
      </c>
      <c r="BJ6" s="117" t="s">
        <v>75</v>
      </c>
      <c r="BK6" s="117" t="s">
        <v>153</v>
      </c>
      <c r="BL6" s="117" t="s">
        <v>154</v>
      </c>
      <c r="BM6" s="128" t="str">
        <f>$H$5</f>
        <v>ગોળાફેક</v>
      </c>
      <c r="BN6" s="66" t="s">
        <v>0</v>
      </c>
      <c r="BO6" s="67" t="s">
        <v>13</v>
      </c>
      <c r="BP6" s="68" t="s">
        <v>14</v>
      </c>
      <c r="BQ6" s="68" t="s">
        <v>13</v>
      </c>
      <c r="BR6" s="68" t="s">
        <v>14</v>
      </c>
      <c r="BS6" s="68" t="s">
        <v>13</v>
      </c>
      <c r="BT6" s="68" t="s">
        <v>14</v>
      </c>
      <c r="BU6" s="68" t="s">
        <v>13</v>
      </c>
      <c r="BV6" s="68" t="s">
        <v>14</v>
      </c>
      <c r="BW6" s="124"/>
      <c r="BX6" s="69" t="s">
        <v>15</v>
      </c>
      <c r="BY6" s="69" t="s">
        <v>16</v>
      </c>
      <c r="BZ6" s="125"/>
    </row>
    <row r="7" spans="1:163" ht="15" customHeight="1">
      <c r="A7" s="15"/>
      <c r="B7" s="16"/>
      <c r="C7" s="17"/>
      <c r="D7" s="15"/>
      <c r="E7" s="18">
        <v>5</v>
      </c>
      <c r="F7" s="18"/>
      <c r="G7" s="18">
        <v>5</v>
      </c>
      <c r="H7" s="18"/>
      <c r="I7" s="18">
        <v>5</v>
      </c>
      <c r="J7" s="19">
        <v>2</v>
      </c>
      <c r="K7" s="19">
        <v>3</v>
      </c>
      <c r="L7" s="19">
        <v>2</v>
      </c>
      <c r="M7" s="19">
        <v>3</v>
      </c>
      <c r="N7" s="19">
        <v>2</v>
      </c>
      <c r="O7" s="19">
        <v>3</v>
      </c>
      <c r="P7" s="19">
        <v>4</v>
      </c>
      <c r="Q7" s="19">
        <v>6</v>
      </c>
      <c r="R7" s="19">
        <v>5</v>
      </c>
      <c r="S7" s="18">
        <v>3</v>
      </c>
      <c r="T7" s="18">
        <v>2</v>
      </c>
      <c r="U7" s="18">
        <f>SUM(E7:T7)</f>
        <v>50</v>
      </c>
      <c r="V7" s="123"/>
      <c r="W7" s="123"/>
      <c r="X7" s="123"/>
      <c r="Y7" s="123"/>
      <c r="Z7" s="123"/>
      <c r="AA7" s="8"/>
      <c r="AB7" s="8"/>
      <c r="AC7" s="8"/>
      <c r="AD7" s="8"/>
      <c r="AE7" s="8"/>
      <c r="AF7" s="117"/>
      <c r="AG7" s="117"/>
      <c r="AH7" s="117"/>
      <c r="AI7" s="117"/>
      <c r="AJ7" s="117"/>
      <c r="AK7" s="117"/>
      <c r="AL7" s="117"/>
      <c r="AM7" s="117"/>
      <c r="AN7" s="64"/>
      <c r="AO7" s="117"/>
      <c r="AP7" s="117"/>
      <c r="AQ7" s="117"/>
      <c r="AR7" s="117"/>
      <c r="AS7" s="117"/>
      <c r="AT7" s="117"/>
      <c r="AU7" s="117"/>
      <c r="AV7" s="117"/>
      <c r="AW7" s="25"/>
      <c r="AY7" s="70"/>
      <c r="AZ7" s="71"/>
      <c r="BA7" s="117"/>
      <c r="BB7" s="117"/>
      <c r="BC7" s="117"/>
      <c r="BD7" s="130"/>
      <c r="BE7" s="72">
        <v>5</v>
      </c>
      <c r="BF7" s="117"/>
      <c r="BG7" s="117"/>
      <c r="BH7" s="128"/>
      <c r="BI7" s="72">
        <v>5</v>
      </c>
      <c r="BJ7" s="117"/>
      <c r="BK7" s="117"/>
      <c r="BL7" s="117"/>
      <c r="BM7" s="128"/>
      <c r="BN7" s="72">
        <v>5</v>
      </c>
      <c r="BO7" s="73">
        <v>2</v>
      </c>
      <c r="BP7" s="73">
        <v>3</v>
      </c>
      <c r="BQ7" s="73">
        <v>2</v>
      </c>
      <c r="BR7" s="73">
        <v>3</v>
      </c>
      <c r="BS7" s="73">
        <v>2</v>
      </c>
      <c r="BT7" s="73">
        <v>3</v>
      </c>
      <c r="BU7" s="73">
        <v>4</v>
      </c>
      <c r="BV7" s="73">
        <v>6</v>
      </c>
      <c r="BW7" s="73">
        <v>5</v>
      </c>
      <c r="BX7" s="71">
        <v>3</v>
      </c>
      <c r="BY7" s="71">
        <v>2</v>
      </c>
      <c r="BZ7" s="80">
        <f>SUM(BE7:BY7)</f>
        <v>50</v>
      </c>
      <c r="CA7" s="74"/>
    </row>
    <row r="8" spans="1:163" s="4" customFormat="1" ht="29.45" customHeight="1">
      <c r="A8" s="20">
        <v>1</v>
      </c>
      <c r="B8" s="21"/>
      <c r="C8" s="62"/>
      <c r="D8" s="23">
        <f t="shared" ref="D8:D39" si="0">IFERROR(IF($A8="","",VLOOKUP($V8,MASTERCOPY,6,0)),"")</f>
        <v>16.5</v>
      </c>
      <c r="E8" s="23">
        <f t="shared" ref="E8:E39" si="1">IFERROR(IF($A8="","",VLOOKUP($V8,MASTERCOPY,7,0)),"")</f>
        <v>1.5</v>
      </c>
      <c r="F8" s="23">
        <f t="shared" ref="F8:F39" si="2">IFERROR(IF($A8="","",VLOOKUP($V8,MASTERCOPY,10,0)),"")</f>
        <v>3.9</v>
      </c>
      <c r="G8" s="23">
        <f t="shared" ref="G8:G39" si="3">IFERROR(IF($A8="","",VLOOKUP($V8,MASTERCOPY,11,0)),"")</f>
        <v>2</v>
      </c>
      <c r="H8" s="23">
        <f t="shared" ref="H8:H39" si="4">IFERROR(IF($A8="","",VLOOKUP($V8,MASTERCOPY,15,0)),"")</f>
        <v>8.1999999999999993</v>
      </c>
      <c r="I8" s="23">
        <f t="shared" ref="I8:I39" si="5">IFERROR(IF($A8="","",VLOOKUP($V8,MASTERCOPY,16,0)),"")</f>
        <v>1</v>
      </c>
      <c r="J8" s="23">
        <f t="shared" ref="J8:J39" si="6">IFERROR(IF($A8="","",VLOOKUP($V8,MASTERCOPY,17,0)),"")</f>
        <v>1.5</v>
      </c>
      <c r="K8" s="23">
        <f t="shared" ref="K8:K39" si="7">IFERROR(IF($A8="","",VLOOKUP($V8,MASTERCOPY,18,0)),"")</f>
        <v>2</v>
      </c>
      <c r="L8" s="23">
        <f t="shared" ref="L8:L39" si="8">IFERROR(IF($A8="","",VLOOKUP($V8,MASTERCOPY,19,0)),"")</f>
        <v>1.5</v>
      </c>
      <c r="M8" s="23">
        <f t="shared" ref="M8:M39" si="9">IFERROR(IF($A8="","",VLOOKUP($V8,MASTERCOPY,20,0)),"")</f>
        <v>2</v>
      </c>
      <c r="N8" s="23">
        <f t="shared" ref="N8:N39" si="10">IFERROR(IF($A8="","",VLOOKUP($V8,MASTERCOPY,21,0)),"")</f>
        <v>1.5</v>
      </c>
      <c r="O8" s="23">
        <f t="shared" ref="O8:O39" si="11">IFERROR(IF($A8="","",VLOOKUP($V8,MASTERCOPY,22,0)),"")</f>
        <v>2</v>
      </c>
      <c r="P8" s="23">
        <f t="shared" ref="P8:P39" si="12">IFERROR(IF($A8="","",VLOOKUP($V8,MASTERCOPY,23,0)),"")</f>
        <v>2</v>
      </c>
      <c r="Q8" s="23">
        <f t="shared" ref="Q8:Q39" si="13">IFERROR(IF($A8="","",VLOOKUP($V8,MASTERCOPY,24,0)),"")</f>
        <v>2.5</v>
      </c>
      <c r="R8" s="23">
        <f t="shared" ref="R8:R39" si="14">IFERROR(IF($A8="","",VLOOKUP($V8,MASTERCOPY,25,0)),"")</f>
        <v>2.5</v>
      </c>
      <c r="S8" s="23">
        <f t="shared" ref="S8:S39" si="15">IFERROR(IF($A8="","",VLOOKUP($V8,MASTERCOPY,26,0)),"")</f>
        <v>1.5</v>
      </c>
      <c r="T8" s="23">
        <f t="shared" ref="T8:T39" si="16">IFERROR(IF($A8="","",VLOOKUP($V8,MASTERCOPY,27,0)),"")</f>
        <v>1.5</v>
      </c>
      <c r="U8" s="24">
        <f>IFERROR(IF($A8="","",SUM($E8,$G8,$I8,$J8:$T8)),"")</f>
        <v>25</v>
      </c>
      <c r="V8" s="22">
        <v>25</v>
      </c>
      <c r="W8" s="90" t="s">
        <v>183</v>
      </c>
      <c r="X8" s="91"/>
      <c r="Y8" s="91"/>
      <c r="Z8" s="91"/>
      <c r="AA8" s="8"/>
      <c r="AB8" s="8"/>
      <c r="AC8" s="8"/>
      <c r="AD8" s="8"/>
      <c r="AE8" s="75">
        <v>1</v>
      </c>
      <c r="AF8" s="30">
        <v>17</v>
      </c>
      <c r="AG8" s="30">
        <v>31.5</v>
      </c>
      <c r="AH8" s="30" t="s">
        <v>164</v>
      </c>
      <c r="AI8" s="26">
        <v>3.7</v>
      </c>
      <c r="AJ8" s="26">
        <v>0.95</v>
      </c>
      <c r="AK8" s="26">
        <v>8.1999999999999993</v>
      </c>
      <c r="AL8" s="26">
        <v>15</v>
      </c>
      <c r="AM8" s="26">
        <v>15</v>
      </c>
      <c r="AN8" s="75">
        <v>1</v>
      </c>
      <c r="AO8" s="30">
        <v>19</v>
      </c>
      <c r="AP8" s="30">
        <v>34</v>
      </c>
      <c r="AQ8" s="30" t="s">
        <v>165</v>
      </c>
      <c r="AR8" s="26">
        <v>3.2</v>
      </c>
      <c r="AS8" s="26">
        <v>0.8</v>
      </c>
      <c r="AT8" s="26">
        <v>6.6</v>
      </c>
      <c r="AU8" s="26">
        <v>11</v>
      </c>
      <c r="AV8" s="26">
        <v>7</v>
      </c>
      <c r="AW8" s="26"/>
      <c r="AX8" s="34"/>
      <c r="AY8" s="76">
        <v>1</v>
      </c>
      <c r="AZ8" s="76">
        <v>2</v>
      </c>
      <c r="BA8" s="76">
        <v>3</v>
      </c>
      <c r="BB8" s="76">
        <v>4</v>
      </c>
      <c r="BC8" s="76">
        <v>5</v>
      </c>
      <c r="BD8" s="76">
        <v>6</v>
      </c>
      <c r="BE8" s="76">
        <v>7</v>
      </c>
      <c r="BF8" s="76">
        <v>8</v>
      </c>
      <c r="BG8" s="76">
        <v>9</v>
      </c>
      <c r="BH8" s="76">
        <v>10</v>
      </c>
      <c r="BI8" s="76">
        <v>11</v>
      </c>
      <c r="BJ8" s="76">
        <v>12</v>
      </c>
      <c r="BK8" s="76">
        <v>13</v>
      </c>
      <c r="BL8" s="76">
        <v>14</v>
      </c>
      <c r="BM8" s="76">
        <v>15</v>
      </c>
      <c r="BN8" s="76">
        <v>16</v>
      </c>
      <c r="BO8" s="76">
        <v>17</v>
      </c>
      <c r="BP8" s="76">
        <v>18</v>
      </c>
      <c r="BQ8" s="76">
        <v>19</v>
      </c>
      <c r="BR8" s="76">
        <v>20</v>
      </c>
      <c r="BS8" s="76">
        <v>21</v>
      </c>
      <c r="BT8" s="76">
        <v>22</v>
      </c>
      <c r="BU8" s="76">
        <v>23</v>
      </c>
      <c r="BV8" s="76">
        <v>24</v>
      </c>
      <c r="BW8" s="76">
        <v>25</v>
      </c>
      <c r="BX8" s="76">
        <v>26</v>
      </c>
      <c r="BY8" s="76">
        <v>27</v>
      </c>
      <c r="BZ8" s="76">
        <v>28</v>
      </c>
      <c r="CA8" s="76">
        <v>29</v>
      </c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</row>
    <row r="9" spans="1:163" ht="29.45" customHeight="1">
      <c r="A9" s="20">
        <v>2</v>
      </c>
      <c r="B9" s="21"/>
      <c r="C9" s="62"/>
      <c r="D9" s="23">
        <f t="shared" si="0"/>
        <v>16</v>
      </c>
      <c r="E9" s="23">
        <f t="shared" si="1"/>
        <v>2</v>
      </c>
      <c r="F9" s="23">
        <f t="shared" si="2"/>
        <v>3.8</v>
      </c>
      <c r="G9" s="23">
        <f t="shared" si="3"/>
        <v>1.5</v>
      </c>
      <c r="H9" s="23">
        <f t="shared" si="4"/>
        <v>8.8000000000000007</v>
      </c>
      <c r="I9" s="23">
        <f t="shared" si="5"/>
        <v>2.5</v>
      </c>
      <c r="J9" s="23">
        <f t="shared" si="6"/>
        <v>1.5</v>
      </c>
      <c r="K9" s="23">
        <f t="shared" si="7"/>
        <v>2</v>
      </c>
      <c r="L9" s="23">
        <f t="shared" si="8"/>
        <v>1.5</v>
      </c>
      <c r="M9" s="23">
        <f t="shared" si="9"/>
        <v>1.5</v>
      </c>
      <c r="N9" s="23">
        <f t="shared" si="10"/>
        <v>1.5</v>
      </c>
      <c r="O9" s="23">
        <f t="shared" si="11"/>
        <v>2</v>
      </c>
      <c r="P9" s="23">
        <f t="shared" si="12"/>
        <v>2</v>
      </c>
      <c r="Q9" s="23">
        <f t="shared" si="13"/>
        <v>3</v>
      </c>
      <c r="R9" s="23">
        <f t="shared" si="14"/>
        <v>2.5</v>
      </c>
      <c r="S9" s="23">
        <f t="shared" si="15"/>
        <v>1.5</v>
      </c>
      <c r="T9" s="23">
        <f t="shared" si="16"/>
        <v>1</v>
      </c>
      <c r="U9" s="24">
        <f t="shared" ref="U9:U72" si="17">IFERROR(IF($A9="","",SUM($E9,$G9,$I9,$J9:$T9)),"")</f>
        <v>26</v>
      </c>
      <c r="V9" s="22">
        <v>26</v>
      </c>
      <c r="W9" s="90"/>
      <c r="X9" s="91"/>
      <c r="Y9" s="91"/>
      <c r="Z9" s="91"/>
      <c r="AA9" s="8"/>
      <c r="AB9" s="8"/>
      <c r="AC9" s="8"/>
      <c r="AD9" s="8"/>
      <c r="AE9" s="75">
        <v>1.5</v>
      </c>
      <c r="AF9" s="30">
        <v>16.5</v>
      </c>
      <c r="AG9" s="30">
        <v>31</v>
      </c>
      <c r="AH9" s="30" t="s">
        <v>163</v>
      </c>
      <c r="AI9" s="26">
        <v>3.8</v>
      </c>
      <c r="AJ9" s="26">
        <v>1</v>
      </c>
      <c r="AK9" s="26">
        <v>8.4</v>
      </c>
      <c r="AL9" s="26">
        <v>15.5</v>
      </c>
      <c r="AM9" s="26">
        <v>15.5</v>
      </c>
      <c r="AN9" s="75">
        <v>1.5</v>
      </c>
      <c r="AO9" s="30">
        <v>18.5</v>
      </c>
      <c r="AP9" s="30">
        <v>33.5</v>
      </c>
      <c r="AQ9" s="30" t="s">
        <v>166</v>
      </c>
      <c r="AR9" s="26">
        <v>3.3</v>
      </c>
      <c r="AS9" s="26">
        <v>0.85</v>
      </c>
      <c r="AT9" s="26">
        <v>6.8</v>
      </c>
      <c r="AU9" s="26">
        <v>11.5</v>
      </c>
      <c r="AV9" s="26">
        <v>8</v>
      </c>
      <c r="AW9" s="26"/>
      <c r="AY9" s="50">
        <v>25</v>
      </c>
      <c r="AZ9" s="77"/>
      <c r="BA9" s="32">
        <v>16.5</v>
      </c>
      <c r="BB9" s="30">
        <v>31</v>
      </c>
      <c r="BC9" s="30" t="s">
        <v>163</v>
      </c>
      <c r="BD9" s="85">
        <f>IF($BD$6=$BA$6,BA9,IF($BD$6=$BB$6,BB9,IF($BD$6=$BC$6,BC9,"")))</f>
        <v>16.5</v>
      </c>
      <c r="BE9" s="51">
        <v>1.5</v>
      </c>
      <c r="BF9" s="26">
        <v>3.9</v>
      </c>
      <c r="BG9" s="26">
        <v>1.05</v>
      </c>
      <c r="BH9" s="86">
        <f>IF($BH$6=$BF$6,BF9,IF($BH$6=$BG$6,BG9,""))</f>
        <v>3.9</v>
      </c>
      <c r="BI9" s="51">
        <v>2</v>
      </c>
      <c r="BJ9" s="26">
        <v>8.1999999999999993</v>
      </c>
      <c r="BK9" s="26">
        <v>15</v>
      </c>
      <c r="BL9" s="26">
        <v>15</v>
      </c>
      <c r="BM9" s="86">
        <f>IF($BM$6=$BJ$6,BJ9,IF($BM$6=$BK$6,BK9,IF($BM$6=$BL$6,BL9,"")))</f>
        <v>8.1999999999999993</v>
      </c>
      <c r="BN9" s="51">
        <v>1</v>
      </c>
      <c r="BO9" s="32">
        <v>1.5</v>
      </c>
      <c r="BP9" s="32">
        <v>2</v>
      </c>
      <c r="BQ9" s="32">
        <v>1.5</v>
      </c>
      <c r="BR9" s="32">
        <v>2</v>
      </c>
      <c r="BS9" s="32">
        <v>1.5</v>
      </c>
      <c r="BT9" s="32">
        <v>2</v>
      </c>
      <c r="BU9" s="32">
        <v>2</v>
      </c>
      <c r="BV9" s="32">
        <v>2.5</v>
      </c>
      <c r="BW9" s="32">
        <v>2.5</v>
      </c>
      <c r="BX9" s="32">
        <v>1.5</v>
      </c>
      <c r="BY9" s="32">
        <v>1.5</v>
      </c>
      <c r="BZ9" s="81">
        <f>SUM(BN9:BY9,BE9,BI9)</f>
        <v>25</v>
      </c>
      <c r="CA9" s="82">
        <f>ROUND(BZ9,0)</f>
        <v>25</v>
      </c>
    </row>
    <row r="10" spans="1:163" s="4" customFormat="1" ht="29.45" customHeight="1">
      <c r="A10" s="20">
        <v>3</v>
      </c>
      <c r="B10" s="21"/>
      <c r="C10" s="62"/>
      <c r="D10" s="23">
        <f t="shared" si="0"/>
        <v>16</v>
      </c>
      <c r="E10" s="23">
        <f t="shared" si="1"/>
        <v>2</v>
      </c>
      <c r="F10" s="23">
        <f t="shared" si="2"/>
        <v>3.9</v>
      </c>
      <c r="G10" s="23">
        <f t="shared" si="3"/>
        <v>2</v>
      </c>
      <c r="H10" s="23">
        <f t="shared" si="4"/>
        <v>8.6</v>
      </c>
      <c r="I10" s="23">
        <f t="shared" si="5"/>
        <v>2</v>
      </c>
      <c r="J10" s="23">
        <f t="shared" si="6"/>
        <v>1.5</v>
      </c>
      <c r="K10" s="23">
        <f t="shared" si="7"/>
        <v>2</v>
      </c>
      <c r="L10" s="23">
        <f t="shared" si="8"/>
        <v>2</v>
      </c>
      <c r="M10" s="23">
        <f t="shared" si="9"/>
        <v>2</v>
      </c>
      <c r="N10" s="23">
        <f t="shared" si="10"/>
        <v>2</v>
      </c>
      <c r="O10" s="23">
        <f t="shared" si="11"/>
        <v>2.5</v>
      </c>
      <c r="P10" s="23">
        <f t="shared" si="12"/>
        <v>2</v>
      </c>
      <c r="Q10" s="23">
        <f t="shared" si="13"/>
        <v>2.5</v>
      </c>
      <c r="R10" s="23">
        <f t="shared" si="14"/>
        <v>1.5</v>
      </c>
      <c r="S10" s="23">
        <f t="shared" si="15"/>
        <v>1.5</v>
      </c>
      <c r="T10" s="23">
        <f t="shared" si="16"/>
        <v>1.5</v>
      </c>
      <c r="U10" s="24">
        <f t="shared" si="17"/>
        <v>27</v>
      </c>
      <c r="V10" s="22">
        <v>27</v>
      </c>
      <c r="W10" s="90"/>
      <c r="X10" s="91"/>
      <c r="Y10" s="91"/>
      <c r="Z10" s="91"/>
      <c r="AA10" s="8"/>
      <c r="AB10" s="8"/>
      <c r="AC10" s="8"/>
      <c r="AD10" s="8"/>
      <c r="AE10" s="75">
        <v>2</v>
      </c>
      <c r="AF10" s="30">
        <v>16</v>
      </c>
      <c r="AG10" s="30">
        <v>30.5</v>
      </c>
      <c r="AH10" s="30" t="s">
        <v>162</v>
      </c>
      <c r="AI10" s="26">
        <v>3.9</v>
      </c>
      <c r="AJ10" s="26">
        <v>1.05</v>
      </c>
      <c r="AK10" s="26">
        <v>8.6</v>
      </c>
      <c r="AL10" s="26">
        <v>16</v>
      </c>
      <c r="AM10" s="26">
        <v>17.5</v>
      </c>
      <c r="AN10" s="75">
        <v>2</v>
      </c>
      <c r="AO10" s="30">
        <v>18</v>
      </c>
      <c r="AP10" s="30">
        <v>33</v>
      </c>
      <c r="AQ10" s="30" t="s">
        <v>167</v>
      </c>
      <c r="AR10" s="26">
        <v>3.4</v>
      </c>
      <c r="AS10" s="26">
        <v>0.9</v>
      </c>
      <c r="AT10" s="26">
        <v>7</v>
      </c>
      <c r="AU10" s="26">
        <v>12</v>
      </c>
      <c r="AV10" s="26">
        <v>10</v>
      </c>
      <c r="AW10" s="26"/>
      <c r="AX10" s="34"/>
      <c r="AY10" s="50" t="s">
        <v>19</v>
      </c>
      <c r="AZ10" s="77"/>
      <c r="BA10" s="32">
        <v>16</v>
      </c>
      <c r="BB10" s="30">
        <v>30.5</v>
      </c>
      <c r="BC10" s="30" t="s">
        <v>162</v>
      </c>
      <c r="BD10" s="85">
        <f t="shared" ref="BD10:BD73" si="18">IF($BD$6=$BA$6,BA10,IF($BD$6=$BB$6,BB10,IF($BD$6=$BC$6,BC10,"")))</f>
        <v>16</v>
      </c>
      <c r="BE10" s="51">
        <v>2</v>
      </c>
      <c r="BF10" s="26">
        <v>3.7</v>
      </c>
      <c r="BG10" s="26">
        <v>0.95</v>
      </c>
      <c r="BH10" s="86">
        <f t="shared" ref="BH10:BH73" si="19">IF($BH$6=$BF$6,BF10,IF($BH$6=$BG$6,BG10,""))</f>
        <v>3.7</v>
      </c>
      <c r="BI10" s="51">
        <v>1</v>
      </c>
      <c r="BJ10" s="26">
        <v>8.4</v>
      </c>
      <c r="BK10" s="26">
        <v>15.5</v>
      </c>
      <c r="BL10" s="26">
        <v>15.5</v>
      </c>
      <c r="BM10" s="86">
        <f t="shared" ref="BM10:BM73" si="20">IF($BM$6=$BJ$6,BJ10,IF($BM$6=$BK$6,BK10,IF($BM$6=$BL$6,BL10,"")))</f>
        <v>8.4</v>
      </c>
      <c r="BN10" s="51">
        <v>1.5</v>
      </c>
      <c r="BO10" s="32">
        <v>2</v>
      </c>
      <c r="BP10" s="32">
        <v>2</v>
      </c>
      <c r="BQ10" s="32">
        <v>2</v>
      </c>
      <c r="BR10" s="32">
        <v>1.5</v>
      </c>
      <c r="BS10" s="32">
        <v>1</v>
      </c>
      <c r="BT10" s="32">
        <v>1.5</v>
      </c>
      <c r="BU10" s="32">
        <v>2.5</v>
      </c>
      <c r="BV10" s="32">
        <v>2</v>
      </c>
      <c r="BW10" s="32">
        <v>3</v>
      </c>
      <c r="BX10" s="32">
        <v>2</v>
      </c>
      <c r="BY10" s="32">
        <v>1</v>
      </c>
      <c r="BZ10" s="81">
        <f t="shared" ref="BZ10:BZ81" si="21">SUM(BN10:BY10,BE10,BI10)</f>
        <v>25</v>
      </c>
      <c r="CA10" s="82">
        <f t="shared" ref="CA10:CA81" si="22">ROUND(BZ10,0)</f>
        <v>25</v>
      </c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</row>
    <row r="11" spans="1:163" ht="29.45" customHeight="1">
      <c r="A11" s="20">
        <v>4</v>
      </c>
      <c r="B11" s="21"/>
      <c r="C11" s="62"/>
      <c r="D11" s="23">
        <f t="shared" si="0"/>
        <v>16.5</v>
      </c>
      <c r="E11" s="23">
        <f t="shared" si="1"/>
        <v>1.5</v>
      </c>
      <c r="F11" s="23">
        <f t="shared" si="2"/>
        <v>3.9</v>
      </c>
      <c r="G11" s="23">
        <f t="shared" si="3"/>
        <v>2</v>
      </c>
      <c r="H11" s="23">
        <f t="shared" si="4"/>
        <v>8.6</v>
      </c>
      <c r="I11" s="23">
        <f t="shared" si="5"/>
        <v>2</v>
      </c>
      <c r="J11" s="23">
        <f t="shared" si="6"/>
        <v>1.5</v>
      </c>
      <c r="K11" s="23">
        <f t="shared" si="7"/>
        <v>2</v>
      </c>
      <c r="L11" s="23">
        <f t="shared" si="8"/>
        <v>1.5</v>
      </c>
      <c r="M11" s="23">
        <f t="shared" si="9"/>
        <v>2</v>
      </c>
      <c r="N11" s="23">
        <f t="shared" si="10"/>
        <v>1.5</v>
      </c>
      <c r="O11" s="23">
        <f t="shared" si="11"/>
        <v>2</v>
      </c>
      <c r="P11" s="23">
        <f t="shared" si="12"/>
        <v>2.5</v>
      </c>
      <c r="Q11" s="23">
        <f t="shared" si="13"/>
        <v>3</v>
      </c>
      <c r="R11" s="23">
        <f t="shared" si="14"/>
        <v>3</v>
      </c>
      <c r="S11" s="23">
        <f t="shared" si="15"/>
        <v>2</v>
      </c>
      <c r="T11" s="23">
        <f t="shared" si="16"/>
        <v>1.5</v>
      </c>
      <c r="U11" s="24">
        <f t="shared" si="17"/>
        <v>28</v>
      </c>
      <c r="V11" s="22">
        <v>28</v>
      </c>
      <c r="W11" s="90"/>
      <c r="X11" s="91"/>
      <c r="Y11" s="91"/>
      <c r="Z11" s="91"/>
      <c r="AA11" s="8"/>
      <c r="AB11" s="8"/>
      <c r="AC11" s="8"/>
      <c r="AD11" s="8"/>
      <c r="AE11" s="75">
        <v>2.5</v>
      </c>
      <c r="AF11" s="30">
        <v>15.5</v>
      </c>
      <c r="AG11" s="30">
        <v>30</v>
      </c>
      <c r="AH11" s="30" t="s">
        <v>161</v>
      </c>
      <c r="AI11" s="26">
        <v>4</v>
      </c>
      <c r="AJ11" s="26">
        <v>1.1000000000000001</v>
      </c>
      <c r="AK11" s="26">
        <v>8.8000000000000007</v>
      </c>
      <c r="AL11" s="26">
        <v>16.5</v>
      </c>
      <c r="AM11" s="26">
        <v>20</v>
      </c>
      <c r="AN11" s="75">
        <v>2.5</v>
      </c>
      <c r="AO11" s="30">
        <v>17.5</v>
      </c>
      <c r="AP11" s="30">
        <v>32.5</v>
      </c>
      <c r="AQ11" s="30" t="s">
        <v>168</v>
      </c>
      <c r="AR11" s="26">
        <v>3.5</v>
      </c>
      <c r="AS11" s="26">
        <v>0.95</v>
      </c>
      <c r="AT11" s="26">
        <v>7.2</v>
      </c>
      <c r="AU11" s="26">
        <v>12.5</v>
      </c>
      <c r="AV11" s="26">
        <v>12.5</v>
      </c>
      <c r="AW11" s="26"/>
      <c r="AY11" s="50" t="s">
        <v>20</v>
      </c>
      <c r="AZ11" s="77"/>
      <c r="BA11" s="32">
        <v>17</v>
      </c>
      <c r="BB11" s="30">
        <v>31.5</v>
      </c>
      <c r="BC11" s="30" t="s">
        <v>164</v>
      </c>
      <c r="BD11" s="85">
        <f t="shared" si="18"/>
        <v>17</v>
      </c>
      <c r="BE11" s="51">
        <v>1</v>
      </c>
      <c r="BF11" s="26">
        <v>3.8</v>
      </c>
      <c r="BG11" s="26">
        <v>1</v>
      </c>
      <c r="BH11" s="86">
        <f t="shared" si="19"/>
        <v>3.8</v>
      </c>
      <c r="BI11" s="51">
        <v>1.5</v>
      </c>
      <c r="BJ11" s="26">
        <v>8.6</v>
      </c>
      <c r="BK11" s="26">
        <v>16</v>
      </c>
      <c r="BL11" s="26">
        <v>17.5</v>
      </c>
      <c r="BM11" s="86">
        <f t="shared" si="20"/>
        <v>8.6</v>
      </c>
      <c r="BN11" s="51">
        <v>2</v>
      </c>
      <c r="BO11" s="32">
        <v>1</v>
      </c>
      <c r="BP11" s="32">
        <v>2.5</v>
      </c>
      <c r="BQ11" s="32">
        <v>1</v>
      </c>
      <c r="BR11" s="32">
        <v>2</v>
      </c>
      <c r="BS11" s="32">
        <v>2</v>
      </c>
      <c r="BT11" s="32">
        <v>2</v>
      </c>
      <c r="BU11" s="32">
        <v>2</v>
      </c>
      <c r="BV11" s="32">
        <v>2.5</v>
      </c>
      <c r="BW11" s="32">
        <v>2</v>
      </c>
      <c r="BX11" s="32">
        <v>2</v>
      </c>
      <c r="BY11" s="32">
        <v>1.5</v>
      </c>
      <c r="BZ11" s="81">
        <f t="shared" si="21"/>
        <v>25</v>
      </c>
      <c r="CA11" s="82">
        <f t="shared" si="22"/>
        <v>25</v>
      </c>
    </row>
    <row r="12" spans="1:163" s="4" customFormat="1" ht="29.45" customHeight="1">
      <c r="A12" s="20">
        <v>5</v>
      </c>
      <c r="B12" s="21"/>
      <c r="C12" s="62"/>
      <c r="D12" s="23">
        <f t="shared" si="0"/>
        <v>16</v>
      </c>
      <c r="E12" s="23">
        <f t="shared" si="1"/>
        <v>2</v>
      </c>
      <c r="F12" s="23">
        <f t="shared" si="2"/>
        <v>4</v>
      </c>
      <c r="G12" s="23">
        <f t="shared" si="3"/>
        <v>2.5</v>
      </c>
      <c r="H12" s="23">
        <f t="shared" si="4"/>
        <v>8.4</v>
      </c>
      <c r="I12" s="23">
        <f t="shared" si="5"/>
        <v>1.5</v>
      </c>
      <c r="J12" s="23">
        <f t="shared" si="6"/>
        <v>2</v>
      </c>
      <c r="K12" s="23">
        <f t="shared" si="7"/>
        <v>2</v>
      </c>
      <c r="L12" s="23">
        <f t="shared" si="8"/>
        <v>1.5</v>
      </c>
      <c r="M12" s="23">
        <f t="shared" si="9"/>
        <v>2</v>
      </c>
      <c r="N12" s="23">
        <f t="shared" si="10"/>
        <v>1.5</v>
      </c>
      <c r="O12" s="23">
        <f t="shared" si="11"/>
        <v>2.5</v>
      </c>
      <c r="P12" s="23">
        <f t="shared" si="12"/>
        <v>3</v>
      </c>
      <c r="Q12" s="23">
        <f t="shared" si="13"/>
        <v>2.5</v>
      </c>
      <c r="R12" s="23">
        <f t="shared" si="14"/>
        <v>2.5</v>
      </c>
      <c r="S12" s="23">
        <f t="shared" si="15"/>
        <v>1.5</v>
      </c>
      <c r="T12" s="23">
        <f t="shared" si="16"/>
        <v>2</v>
      </c>
      <c r="U12" s="24">
        <f t="shared" si="17"/>
        <v>29</v>
      </c>
      <c r="V12" s="22">
        <v>29</v>
      </c>
      <c r="W12" s="92" t="s">
        <v>184</v>
      </c>
      <c r="X12" s="93"/>
      <c r="Y12" s="93"/>
      <c r="Z12" s="93"/>
      <c r="AA12" s="8"/>
      <c r="AB12" s="8"/>
      <c r="AC12" s="8"/>
      <c r="AD12" s="8"/>
      <c r="AE12" s="75">
        <v>3</v>
      </c>
      <c r="AF12" s="30">
        <v>15</v>
      </c>
      <c r="AG12" s="30">
        <v>29.5</v>
      </c>
      <c r="AH12" s="30" t="s">
        <v>160</v>
      </c>
      <c r="AI12" s="26">
        <v>4.0999999999999996</v>
      </c>
      <c r="AJ12" s="26">
        <v>1.1499999999999999</v>
      </c>
      <c r="AK12" s="26">
        <v>9</v>
      </c>
      <c r="AL12" s="26">
        <v>17</v>
      </c>
      <c r="AM12" s="26">
        <v>25</v>
      </c>
      <c r="AN12" s="75">
        <v>3</v>
      </c>
      <c r="AO12" s="30">
        <v>17</v>
      </c>
      <c r="AP12" s="30">
        <v>32</v>
      </c>
      <c r="AQ12" s="30" t="s">
        <v>169</v>
      </c>
      <c r="AR12" s="26">
        <v>3.6</v>
      </c>
      <c r="AS12" s="26">
        <v>1</v>
      </c>
      <c r="AT12" s="26">
        <v>7.4</v>
      </c>
      <c r="AU12" s="26">
        <v>13</v>
      </c>
      <c r="AV12" s="26">
        <v>15</v>
      </c>
      <c r="AW12" s="26"/>
      <c r="AX12" s="34"/>
      <c r="AY12" s="50">
        <v>26</v>
      </c>
      <c r="AZ12" s="77"/>
      <c r="BA12" s="32">
        <v>16</v>
      </c>
      <c r="BB12" s="30">
        <v>30.5</v>
      </c>
      <c r="BC12" s="30" t="s">
        <v>162</v>
      </c>
      <c r="BD12" s="85">
        <f t="shared" si="18"/>
        <v>16</v>
      </c>
      <c r="BE12" s="51">
        <v>2</v>
      </c>
      <c r="BF12" s="26">
        <v>3.8</v>
      </c>
      <c r="BG12" s="26">
        <v>1</v>
      </c>
      <c r="BH12" s="86">
        <f t="shared" si="19"/>
        <v>3.8</v>
      </c>
      <c r="BI12" s="51">
        <v>1.5</v>
      </c>
      <c r="BJ12" s="26">
        <v>8.8000000000000007</v>
      </c>
      <c r="BK12" s="26">
        <v>16.5</v>
      </c>
      <c r="BL12" s="26">
        <v>20</v>
      </c>
      <c r="BM12" s="86">
        <f t="shared" si="20"/>
        <v>8.8000000000000007</v>
      </c>
      <c r="BN12" s="51">
        <v>2.5</v>
      </c>
      <c r="BO12" s="32">
        <v>1.5</v>
      </c>
      <c r="BP12" s="32">
        <v>2</v>
      </c>
      <c r="BQ12" s="32">
        <v>1.5</v>
      </c>
      <c r="BR12" s="32">
        <v>1.5</v>
      </c>
      <c r="BS12" s="32">
        <v>1.5</v>
      </c>
      <c r="BT12" s="32">
        <v>2</v>
      </c>
      <c r="BU12" s="32">
        <v>2</v>
      </c>
      <c r="BV12" s="32">
        <v>3</v>
      </c>
      <c r="BW12" s="32">
        <v>2.5</v>
      </c>
      <c r="BX12" s="32">
        <v>1.5</v>
      </c>
      <c r="BY12" s="32">
        <v>1</v>
      </c>
      <c r="BZ12" s="81">
        <f t="shared" si="21"/>
        <v>26</v>
      </c>
      <c r="CA12" s="82">
        <f t="shared" si="22"/>
        <v>26</v>
      </c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</row>
    <row r="13" spans="1:163" ht="29.45" customHeight="1">
      <c r="A13" s="20">
        <v>6</v>
      </c>
      <c r="B13" s="21"/>
      <c r="C13" s="62"/>
      <c r="D13" s="23">
        <f t="shared" si="0"/>
        <v>16</v>
      </c>
      <c r="E13" s="23">
        <f t="shared" si="1"/>
        <v>2</v>
      </c>
      <c r="F13" s="23">
        <f t="shared" si="2"/>
        <v>3.9</v>
      </c>
      <c r="G13" s="23">
        <f t="shared" si="3"/>
        <v>2</v>
      </c>
      <c r="H13" s="23">
        <f t="shared" si="4"/>
        <v>8.6</v>
      </c>
      <c r="I13" s="23">
        <f t="shared" si="5"/>
        <v>2</v>
      </c>
      <c r="J13" s="23">
        <f t="shared" si="6"/>
        <v>1.5</v>
      </c>
      <c r="K13" s="23">
        <f t="shared" si="7"/>
        <v>2.5</v>
      </c>
      <c r="L13" s="23">
        <f t="shared" si="8"/>
        <v>1.5</v>
      </c>
      <c r="M13" s="23">
        <f t="shared" si="9"/>
        <v>2</v>
      </c>
      <c r="N13" s="23">
        <f t="shared" si="10"/>
        <v>1.5</v>
      </c>
      <c r="O13" s="23">
        <f t="shared" si="11"/>
        <v>2.5</v>
      </c>
      <c r="P13" s="23">
        <f t="shared" si="12"/>
        <v>2</v>
      </c>
      <c r="Q13" s="23">
        <f t="shared" si="13"/>
        <v>3.5</v>
      </c>
      <c r="R13" s="23">
        <f t="shared" si="14"/>
        <v>3</v>
      </c>
      <c r="S13" s="23">
        <f t="shared" si="15"/>
        <v>2.5</v>
      </c>
      <c r="T13" s="23">
        <f t="shared" si="16"/>
        <v>1.5</v>
      </c>
      <c r="U13" s="24">
        <f t="shared" si="17"/>
        <v>30</v>
      </c>
      <c r="V13" s="22">
        <v>30</v>
      </c>
      <c r="W13" s="92"/>
      <c r="X13" s="93"/>
      <c r="Y13" s="93"/>
      <c r="Z13" s="93"/>
      <c r="AA13" s="8"/>
      <c r="AB13" s="8"/>
      <c r="AC13" s="8"/>
      <c r="AD13" s="8"/>
      <c r="AE13" s="75">
        <v>3.5</v>
      </c>
      <c r="AF13" s="30">
        <v>14.5</v>
      </c>
      <c r="AG13" s="30">
        <v>29</v>
      </c>
      <c r="AH13" s="30" t="s">
        <v>159</v>
      </c>
      <c r="AI13" s="26">
        <v>4.2</v>
      </c>
      <c r="AJ13" s="26">
        <v>1.2</v>
      </c>
      <c r="AK13" s="26">
        <v>9.1999999999999993</v>
      </c>
      <c r="AL13" s="26">
        <v>17.5</v>
      </c>
      <c r="AM13" s="26">
        <v>30</v>
      </c>
      <c r="AN13" s="75">
        <v>3.5</v>
      </c>
      <c r="AO13" s="30">
        <v>16.5</v>
      </c>
      <c r="AP13" s="30">
        <v>31.5</v>
      </c>
      <c r="AQ13" s="30" t="s">
        <v>170</v>
      </c>
      <c r="AR13" s="26">
        <v>3.7</v>
      </c>
      <c r="AS13" s="26">
        <v>1.05</v>
      </c>
      <c r="AT13" s="26">
        <v>7.6</v>
      </c>
      <c r="AU13" s="26">
        <v>13.5</v>
      </c>
      <c r="AV13" s="26">
        <v>17.5</v>
      </c>
      <c r="AW13" s="26"/>
      <c r="AY13" s="50" t="s">
        <v>21</v>
      </c>
      <c r="AZ13" s="77"/>
      <c r="BA13" s="32">
        <v>15</v>
      </c>
      <c r="BB13" s="30">
        <v>30</v>
      </c>
      <c r="BC13" s="30" t="s">
        <v>161</v>
      </c>
      <c r="BD13" s="85">
        <f t="shared" si="18"/>
        <v>15</v>
      </c>
      <c r="BE13" s="51">
        <v>2.5</v>
      </c>
      <c r="BF13" s="26">
        <v>3.8</v>
      </c>
      <c r="BG13" s="26">
        <v>1</v>
      </c>
      <c r="BH13" s="86">
        <f t="shared" si="19"/>
        <v>3.8</v>
      </c>
      <c r="BI13" s="51">
        <v>1.5</v>
      </c>
      <c r="BJ13" s="26">
        <v>8.6</v>
      </c>
      <c r="BK13" s="26">
        <v>16</v>
      </c>
      <c r="BL13" s="26">
        <v>17.5</v>
      </c>
      <c r="BM13" s="86">
        <f t="shared" si="20"/>
        <v>8.6</v>
      </c>
      <c r="BN13" s="51">
        <v>2</v>
      </c>
      <c r="BO13" s="32">
        <v>2</v>
      </c>
      <c r="BP13" s="32">
        <v>1.5</v>
      </c>
      <c r="BQ13" s="32">
        <v>1.5</v>
      </c>
      <c r="BR13" s="32">
        <v>2</v>
      </c>
      <c r="BS13" s="32">
        <v>1.5</v>
      </c>
      <c r="BT13" s="32">
        <v>2.5</v>
      </c>
      <c r="BU13" s="32">
        <v>2.5</v>
      </c>
      <c r="BV13" s="32">
        <v>2</v>
      </c>
      <c r="BW13" s="32">
        <v>2</v>
      </c>
      <c r="BX13" s="32">
        <v>1.5</v>
      </c>
      <c r="BY13" s="32">
        <v>1</v>
      </c>
      <c r="BZ13" s="81">
        <f t="shared" si="21"/>
        <v>26</v>
      </c>
      <c r="CA13" s="82">
        <f t="shared" si="22"/>
        <v>26</v>
      </c>
    </row>
    <row r="14" spans="1:163" s="4" customFormat="1" ht="29.45" customHeight="1">
      <c r="A14" s="20">
        <v>7</v>
      </c>
      <c r="B14" s="21"/>
      <c r="C14" s="62"/>
      <c r="D14" s="23">
        <f t="shared" si="0"/>
        <v>16</v>
      </c>
      <c r="E14" s="23">
        <f t="shared" si="1"/>
        <v>2</v>
      </c>
      <c r="F14" s="23">
        <f t="shared" si="2"/>
        <v>4</v>
      </c>
      <c r="G14" s="23">
        <f t="shared" si="3"/>
        <v>2.5</v>
      </c>
      <c r="H14" s="23">
        <f t="shared" si="4"/>
        <v>8.4</v>
      </c>
      <c r="I14" s="23">
        <f t="shared" si="5"/>
        <v>1.5</v>
      </c>
      <c r="J14" s="23">
        <f t="shared" si="6"/>
        <v>2</v>
      </c>
      <c r="K14" s="23">
        <f t="shared" si="7"/>
        <v>2.5</v>
      </c>
      <c r="L14" s="23">
        <f t="shared" si="8"/>
        <v>1.5</v>
      </c>
      <c r="M14" s="23">
        <f t="shared" si="9"/>
        <v>2</v>
      </c>
      <c r="N14" s="23">
        <f t="shared" si="10"/>
        <v>2</v>
      </c>
      <c r="O14" s="23">
        <f t="shared" si="11"/>
        <v>2.5</v>
      </c>
      <c r="P14" s="23">
        <f t="shared" si="12"/>
        <v>3</v>
      </c>
      <c r="Q14" s="23">
        <f t="shared" si="13"/>
        <v>3</v>
      </c>
      <c r="R14" s="23">
        <f t="shared" si="14"/>
        <v>3</v>
      </c>
      <c r="S14" s="23">
        <f t="shared" si="15"/>
        <v>2</v>
      </c>
      <c r="T14" s="23">
        <f t="shared" si="16"/>
        <v>1.5</v>
      </c>
      <c r="U14" s="24">
        <f t="shared" si="17"/>
        <v>31</v>
      </c>
      <c r="V14" s="22">
        <v>31</v>
      </c>
      <c r="W14" s="14"/>
      <c r="X14" s="14"/>
      <c r="Y14" s="14"/>
      <c r="Z14" s="14"/>
      <c r="AA14" s="8"/>
      <c r="AB14" s="8"/>
      <c r="AC14" s="8"/>
      <c r="AD14" s="8"/>
      <c r="AE14" s="75">
        <v>4</v>
      </c>
      <c r="AF14" s="30">
        <v>14</v>
      </c>
      <c r="AG14" s="30">
        <v>28.5</v>
      </c>
      <c r="AH14" s="30" t="s">
        <v>158</v>
      </c>
      <c r="AI14" s="26">
        <v>4.3</v>
      </c>
      <c r="AJ14" s="26">
        <v>1.25</v>
      </c>
      <c r="AK14" s="26">
        <v>9.4</v>
      </c>
      <c r="AL14" s="26">
        <v>18</v>
      </c>
      <c r="AM14" s="26">
        <v>35</v>
      </c>
      <c r="AN14" s="75">
        <v>4</v>
      </c>
      <c r="AO14" s="30">
        <v>16</v>
      </c>
      <c r="AP14" s="30">
        <v>31</v>
      </c>
      <c r="AQ14" s="30" t="s">
        <v>171</v>
      </c>
      <c r="AR14" s="26">
        <v>3.8</v>
      </c>
      <c r="AS14" s="26">
        <v>1.1000000000000001</v>
      </c>
      <c r="AT14" s="26">
        <v>7.8</v>
      </c>
      <c r="AU14" s="26">
        <v>14</v>
      </c>
      <c r="AV14" s="26">
        <v>20</v>
      </c>
      <c r="AW14" s="26"/>
      <c r="AX14" s="34"/>
      <c r="AY14" s="50" t="s">
        <v>22</v>
      </c>
      <c r="AZ14" s="77"/>
      <c r="BA14" s="32">
        <v>15.5</v>
      </c>
      <c r="BB14" s="30">
        <v>31</v>
      </c>
      <c r="BC14" s="30" t="s">
        <v>163</v>
      </c>
      <c r="BD14" s="85">
        <f t="shared" si="18"/>
        <v>15.5</v>
      </c>
      <c r="BE14" s="51">
        <v>1.5</v>
      </c>
      <c r="BF14" s="26">
        <v>3.9</v>
      </c>
      <c r="BG14" s="26">
        <v>1.05</v>
      </c>
      <c r="BH14" s="86">
        <f t="shared" si="19"/>
        <v>3.9</v>
      </c>
      <c r="BI14" s="51">
        <v>2</v>
      </c>
      <c r="BJ14" s="26">
        <v>8.8000000000000007</v>
      </c>
      <c r="BK14" s="26">
        <v>16.5</v>
      </c>
      <c r="BL14" s="26">
        <v>20</v>
      </c>
      <c r="BM14" s="86">
        <f t="shared" si="20"/>
        <v>8.8000000000000007</v>
      </c>
      <c r="BN14" s="51">
        <v>2.5</v>
      </c>
      <c r="BO14" s="32">
        <v>1.5</v>
      </c>
      <c r="BP14" s="32">
        <v>2</v>
      </c>
      <c r="BQ14" s="32">
        <v>1</v>
      </c>
      <c r="BR14" s="32">
        <v>3</v>
      </c>
      <c r="BS14" s="32">
        <v>2</v>
      </c>
      <c r="BT14" s="32">
        <v>2</v>
      </c>
      <c r="BU14" s="32">
        <v>2</v>
      </c>
      <c r="BV14" s="32">
        <v>2.5</v>
      </c>
      <c r="BW14" s="32">
        <v>1.5</v>
      </c>
      <c r="BX14" s="32">
        <v>1.5</v>
      </c>
      <c r="BY14" s="32">
        <v>1</v>
      </c>
      <c r="BZ14" s="81">
        <f t="shared" si="21"/>
        <v>26</v>
      </c>
      <c r="CA14" s="82">
        <f t="shared" si="22"/>
        <v>26</v>
      </c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</row>
    <row r="15" spans="1:163" ht="29.45" customHeight="1">
      <c r="A15" s="20">
        <v>8</v>
      </c>
      <c r="B15" s="21"/>
      <c r="C15" s="62"/>
      <c r="D15" s="23">
        <f t="shared" si="0"/>
        <v>16</v>
      </c>
      <c r="E15" s="23">
        <f t="shared" si="1"/>
        <v>2</v>
      </c>
      <c r="F15" s="23">
        <f t="shared" si="2"/>
        <v>4</v>
      </c>
      <c r="G15" s="23">
        <f t="shared" si="3"/>
        <v>2.5</v>
      </c>
      <c r="H15" s="23">
        <f t="shared" si="4"/>
        <v>9</v>
      </c>
      <c r="I15" s="23">
        <f t="shared" si="5"/>
        <v>3</v>
      </c>
      <c r="J15" s="23">
        <f t="shared" si="6"/>
        <v>1.5</v>
      </c>
      <c r="K15" s="23">
        <f t="shared" si="7"/>
        <v>2</v>
      </c>
      <c r="L15" s="23">
        <f t="shared" si="8"/>
        <v>1.5</v>
      </c>
      <c r="M15" s="23">
        <f t="shared" si="9"/>
        <v>2</v>
      </c>
      <c r="N15" s="23">
        <f t="shared" si="10"/>
        <v>2</v>
      </c>
      <c r="O15" s="23">
        <f t="shared" si="11"/>
        <v>2</v>
      </c>
      <c r="P15" s="23">
        <f t="shared" si="12"/>
        <v>3</v>
      </c>
      <c r="Q15" s="23">
        <f t="shared" si="13"/>
        <v>3.5</v>
      </c>
      <c r="R15" s="23">
        <f t="shared" si="14"/>
        <v>3.5</v>
      </c>
      <c r="S15" s="23">
        <f t="shared" si="15"/>
        <v>2.5</v>
      </c>
      <c r="T15" s="23">
        <f t="shared" si="16"/>
        <v>1</v>
      </c>
      <c r="U15" s="24">
        <f t="shared" si="17"/>
        <v>32</v>
      </c>
      <c r="V15" s="22">
        <v>32</v>
      </c>
      <c r="W15" s="14"/>
      <c r="X15" s="14"/>
      <c r="Y15" s="14"/>
      <c r="Z15" s="14"/>
      <c r="AA15" s="8"/>
      <c r="AB15" s="8"/>
      <c r="AC15" s="8"/>
      <c r="AD15" s="8"/>
      <c r="AE15" s="75">
        <v>4.5</v>
      </c>
      <c r="AF15" s="30">
        <v>13.5</v>
      </c>
      <c r="AG15" s="30">
        <v>28</v>
      </c>
      <c r="AH15" s="30" t="s">
        <v>157</v>
      </c>
      <c r="AI15" s="26">
        <v>4.4000000000000004</v>
      </c>
      <c r="AJ15" s="26">
        <v>1.3</v>
      </c>
      <c r="AK15" s="26">
        <v>9.6</v>
      </c>
      <c r="AL15" s="26">
        <v>18.5</v>
      </c>
      <c r="AM15" s="26">
        <v>37.5</v>
      </c>
      <c r="AN15" s="75">
        <v>4.5</v>
      </c>
      <c r="AO15" s="30">
        <v>15.5</v>
      </c>
      <c r="AP15" s="30">
        <v>30.5</v>
      </c>
      <c r="AQ15" s="30" t="s">
        <v>172</v>
      </c>
      <c r="AR15" s="26">
        <v>3.9</v>
      </c>
      <c r="AS15" s="26">
        <v>1.1499999999999999</v>
      </c>
      <c r="AT15" s="26">
        <v>8</v>
      </c>
      <c r="AU15" s="26">
        <v>14.5</v>
      </c>
      <c r="AV15" s="26">
        <v>22.5</v>
      </c>
      <c r="AW15" s="26"/>
      <c r="AY15" s="50">
        <v>27</v>
      </c>
      <c r="AZ15" s="77"/>
      <c r="BA15" s="32">
        <v>16</v>
      </c>
      <c r="BB15" s="30">
        <v>30.5</v>
      </c>
      <c r="BC15" s="30" t="s">
        <v>162</v>
      </c>
      <c r="BD15" s="85">
        <f t="shared" si="18"/>
        <v>16</v>
      </c>
      <c r="BE15" s="51">
        <v>2</v>
      </c>
      <c r="BF15" s="26">
        <v>3.9</v>
      </c>
      <c r="BG15" s="26">
        <v>1.05</v>
      </c>
      <c r="BH15" s="86">
        <f t="shared" si="19"/>
        <v>3.9</v>
      </c>
      <c r="BI15" s="51">
        <v>2</v>
      </c>
      <c r="BJ15" s="26">
        <v>8.6</v>
      </c>
      <c r="BK15" s="26">
        <v>16</v>
      </c>
      <c r="BL15" s="26">
        <v>17.5</v>
      </c>
      <c r="BM15" s="86">
        <f t="shared" si="20"/>
        <v>8.6</v>
      </c>
      <c r="BN15" s="51">
        <v>2</v>
      </c>
      <c r="BO15" s="32">
        <v>1.5</v>
      </c>
      <c r="BP15" s="32">
        <v>2</v>
      </c>
      <c r="BQ15" s="32">
        <v>2</v>
      </c>
      <c r="BR15" s="32">
        <v>2</v>
      </c>
      <c r="BS15" s="32">
        <v>2</v>
      </c>
      <c r="BT15" s="32">
        <v>2.5</v>
      </c>
      <c r="BU15" s="32">
        <v>2</v>
      </c>
      <c r="BV15" s="32">
        <v>2.5</v>
      </c>
      <c r="BW15" s="32">
        <v>1.5</v>
      </c>
      <c r="BX15" s="32">
        <v>1.5</v>
      </c>
      <c r="BY15" s="32">
        <v>1.5</v>
      </c>
      <c r="BZ15" s="81">
        <f t="shared" si="21"/>
        <v>27</v>
      </c>
      <c r="CA15" s="82">
        <f t="shared" si="22"/>
        <v>27</v>
      </c>
    </row>
    <row r="16" spans="1:163" s="4" customFormat="1" ht="29.45" customHeight="1">
      <c r="A16" s="20">
        <v>9</v>
      </c>
      <c r="B16" s="21"/>
      <c r="C16" s="62"/>
      <c r="D16" s="23">
        <f t="shared" si="0"/>
        <v>16</v>
      </c>
      <c r="E16" s="23">
        <f t="shared" si="1"/>
        <v>2</v>
      </c>
      <c r="F16" s="23">
        <f t="shared" si="2"/>
        <v>4</v>
      </c>
      <c r="G16" s="23">
        <f t="shared" si="3"/>
        <v>2.5</v>
      </c>
      <c r="H16" s="23">
        <f t="shared" si="4"/>
        <v>9</v>
      </c>
      <c r="I16" s="23">
        <f t="shared" si="5"/>
        <v>3</v>
      </c>
      <c r="J16" s="23">
        <f t="shared" si="6"/>
        <v>2</v>
      </c>
      <c r="K16" s="23">
        <f t="shared" si="7"/>
        <v>2</v>
      </c>
      <c r="L16" s="23">
        <f t="shared" si="8"/>
        <v>1.5</v>
      </c>
      <c r="M16" s="23">
        <f t="shared" si="9"/>
        <v>2.5</v>
      </c>
      <c r="N16" s="23">
        <f t="shared" si="10"/>
        <v>2</v>
      </c>
      <c r="O16" s="23">
        <f t="shared" si="11"/>
        <v>2</v>
      </c>
      <c r="P16" s="23">
        <f t="shared" si="12"/>
        <v>3</v>
      </c>
      <c r="Q16" s="23">
        <f t="shared" si="13"/>
        <v>3.5</v>
      </c>
      <c r="R16" s="23">
        <f t="shared" si="14"/>
        <v>3.5</v>
      </c>
      <c r="S16" s="23">
        <f t="shared" si="15"/>
        <v>2.5</v>
      </c>
      <c r="T16" s="23">
        <f t="shared" si="16"/>
        <v>1</v>
      </c>
      <c r="U16" s="24">
        <f t="shared" si="17"/>
        <v>33</v>
      </c>
      <c r="V16" s="22">
        <v>33</v>
      </c>
      <c r="W16" s="14"/>
      <c r="X16" s="14"/>
      <c r="Y16" s="14"/>
      <c r="Z16" s="14"/>
      <c r="AA16" s="8"/>
      <c r="AB16" s="8"/>
      <c r="AC16" s="8"/>
      <c r="AD16" s="8"/>
      <c r="AE16" s="75">
        <v>5</v>
      </c>
      <c r="AF16" s="30">
        <v>13</v>
      </c>
      <c r="AG16" s="30">
        <v>27.5</v>
      </c>
      <c r="AH16" s="30" t="s">
        <v>156</v>
      </c>
      <c r="AI16" s="26">
        <v>4.5</v>
      </c>
      <c r="AJ16" s="26">
        <v>1.35</v>
      </c>
      <c r="AK16" s="26">
        <v>9.8000000000000007</v>
      </c>
      <c r="AL16" s="26">
        <v>19</v>
      </c>
      <c r="AM16" s="26">
        <v>40</v>
      </c>
      <c r="AN16" s="75">
        <v>5</v>
      </c>
      <c r="AO16" s="30">
        <v>15</v>
      </c>
      <c r="AP16" s="30">
        <v>30</v>
      </c>
      <c r="AQ16" s="30" t="s">
        <v>173</v>
      </c>
      <c r="AR16" s="26">
        <v>4</v>
      </c>
      <c r="AS16" s="26">
        <v>1.2</v>
      </c>
      <c r="AT16" s="26">
        <v>8.1999999999999993</v>
      </c>
      <c r="AU16" s="26">
        <v>15</v>
      </c>
      <c r="AV16" s="26">
        <v>25</v>
      </c>
      <c r="AW16" s="26"/>
      <c r="AX16" s="34"/>
      <c r="AY16" s="50" t="s">
        <v>23</v>
      </c>
      <c r="AZ16" s="77"/>
      <c r="BA16" s="32">
        <v>15.5</v>
      </c>
      <c r="BB16" s="30">
        <v>30</v>
      </c>
      <c r="BC16" s="30" t="s">
        <v>161</v>
      </c>
      <c r="BD16" s="85">
        <f t="shared" si="18"/>
        <v>15.5</v>
      </c>
      <c r="BE16" s="51">
        <v>2.5</v>
      </c>
      <c r="BF16" s="26">
        <v>3.9</v>
      </c>
      <c r="BG16" s="26">
        <v>1.05</v>
      </c>
      <c r="BH16" s="86">
        <f t="shared" si="19"/>
        <v>3.9</v>
      </c>
      <c r="BI16" s="51">
        <v>2</v>
      </c>
      <c r="BJ16" s="26">
        <v>8.4</v>
      </c>
      <c r="BK16" s="26">
        <v>15.5</v>
      </c>
      <c r="BL16" s="26">
        <v>15.5</v>
      </c>
      <c r="BM16" s="86">
        <f t="shared" si="20"/>
        <v>8.4</v>
      </c>
      <c r="BN16" s="51">
        <v>1.5</v>
      </c>
      <c r="BO16" s="32">
        <v>1</v>
      </c>
      <c r="BP16" s="32">
        <v>2.5</v>
      </c>
      <c r="BQ16" s="32">
        <v>1.5</v>
      </c>
      <c r="BR16" s="32">
        <v>2.5</v>
      </c>
      <c r="BS16" s="32">
        <v>1</v>
      </c>
      <c r="BT16" s="32">
        <v>3</v>
      </c>
      <c r="BU16" s="32">
        <v>2</v>
      </c>
      <c r="BV16" s="32">
        <v>3</v>
      </c>
      <c r="BW16" s="32">
        <v>2</v>
      </c>
      <c r="BX16" s="32">
        <v>1.5</v>
      </c>
      <c r="BY16" s="32">
        <v>1</v>
      </c>
      <c r="BZ16" s="81">
        <f t="shared" si="21"/>
        <v>27</v>
      </c>
      <c r="CA16" s="82">
        <f t="shared" si="22"/>
        <v>27</v>
      </c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</row>
    <row r="17" spans="1:163" ht="29.45" customHeight="1">
      <c r="A17" s="20">
        <v>10</v>
      </c>
      <c r="B17" s="21"/>
      <c r="C17" s="62"/>
      <c r="D17" s="23" t="str">
        <f t="shared" si="0"/>
        <v/>
      </c>
      <c r="E17" s="23" t="str">
        <f t="shared" si="1"/>
        <v/>
      </c>
      <c r="F17" s="23" t="str">
        <f t="shared" si="2"/>
        <v/>
      </c>
      <c r="G17" s="23" t="str">
        <f t="shared" si="3"/>
        <v/>
      </c>
      <c r="H17" s="23" t="str">
        <f t="shared" si="4"/>
        <v/>
      </c>
      <c r="I17" s="23" t="str">
        <f t="shared" si="5"/>
        <v/>
      </c>
      <c r="J17" s="23" t="str">
        <f t="shared" si="6"/>
        <v/>
      </c>
      <c r="K17" s="23" t="str">
        <f t="shared" si="7"/>
        <v/>
      </c>
      <c r="L17" s="23" t="str">
        <f t="shared" si="8"/>
        <v/>
      </c>
      <c r="M17" s="23" t="str">
        <f t="shared" si="9"/>
        <v/>
      </c>
      <c r="N17" s="23" t="str">
        <f t="shared" si="10"/>
        <v/>
      </c>
      <c r="O17" s="23" t="str">
        <f t="shared" si="11"/>
        <v/>
      </c>
      <c r="P17" s="23" t="str">
        <f t="shared" si="12"/>
        <v/>
      </c>
      <c r="Q17" s="23" t="str">
        <f t="shared" si="13"/>
        <v/>
      </c>
      <c r="R17" s="23" t="str">
        <f t="shared" si="14"/>
        <v/>
      </c>
      <c r="S17" s="23" t="str">
        <f t="shared" si="15"/>
        <v/>
      </c>
      <c r="T17" s="23" t="str">
        <f t="shared" si="16"/>
        <v/>
      </c>
      <c r="U17" s="24">
        <f t="shared" si="17"/>
        <v>0</v>
      </c>
      <c r="V17" s="22"/>
      <c r="W17" s="14"/>
      <c r="X17" s="14"/>
      <c r="Y17" s="14"/>
      <c r="Z17" s="14"/>
      <c r="AA17" s="8"/>
      <c r="AB17" s="8"/>
      <c r="AC17" s="8"/>
      <c r="AD17" s="8"/>
      <c r="AE17" s="8"/>
      <c r="AF17" s="8"/>
      <c r="AG17" s="8"/>
      <c r="AH17" s="8"/>
      <c r="AY17" s="50" t="s">
        <v>24</v>
      </c>
      <c r="AZ17" s="77"/>
      <c r="BA17" s="32">
        <v>17</v>
      </c>
      <c r="BB17" s="30">
        <v>31.5</v>
      </c>
      <c r="BC17" s="30" t="s">
        <v>164</v>
      </c>
      <c r="BD17" s="85">
        <f t="shared" si="18"/>
        <v>17</v>
      </c>
      <c r="BE17" s="51">
        <v>1</v>
      </c>
      <c r="BF17" s="26">
        <v>3.8</v>
      </c>
      <c r="BG17" s="26">
        <v>1</v>
      </c>
      <c r="BH17" s="86">
        <f t="shared" si="19"/>
        <v>3.8</v>
      </c>
      <c r="BI17" s="51">
        <v>1.5</v>
      </c>
      <c r="BJ17" s="26">
        <v>8.6</v>
      </c>
      <c r="BK17" s="26">
        <v>16</v>
      </c>
      <c r="BL17" s="26">
        <v>17.5</v>
      </c>
      <c r="BM17" s="86">
        <f t="shared" si="20"/>
        <v>8.6</v>
      </c>
      <c r="BN17" s="51">
        <v>2</v>
      </c>
      <c r="BO17" s="32">
        <v>1.5</v>
      </c>
      <c r="BP17" s="32">
        <v>2</v>
      </c>
      <c r="BQ17" s="32">
        <v>2</v>
      </c>
      <c r="BR17" s="32">
        <v>2.5</v>
      </c>
      <c r="BS17" s="32">
        <v>1.5</v>
      </c>
      <c r="BT17" s="32">
        <v>2.5</v>
      </c>
      <c r="BU17" s="32">
        <v>2.5</v>
      </c>
      <c r="BV17" s="32">
        <v>3.5</v>
      </c>
      <c r="BW17" s="32">
        <v>1.5</v>
      </c>
      <c r="BX17" s="32">
        <v>1.5</v>
      </c>
      <c r="BY17" s="32">
        <v>1.5</v>
      </c>
      <c r="BZ17" s="81">
        <f t="shared" si="21"/>
        <v>27</v>
      </c>
      <c r="CA17" s="82">
        <f t="shared" si="22"/>
        <v>27</v>
      </c>
    </row>
    <row r="18" spans="1:163" s="4" customFormat="1" ht="29.45" customHeight="1">
      <c r="A18" s="20">
        <v>11</v>
      </c>
      <c r="B18" s="21"/>
      <c r="C18" s="62"/>
      <c r="D18" s="23" t="str">
        <f t="shared" si="0"/>
        <v/>
      </c>
      <c r="E18" s="23" t="str">
        <f t="shared" si="1"/>
        <v/>
      </c>
      <c r="F18" s="23" t="str">
        <f t="shared" si="2"/>
        <v/>
      </c>
      <c r="G18" s="23" t="str">
        <f t="shared" si="3"/>
        <v/>
      </c>
      <c r="H18" s="23" t="str">
        <f t="shared" si="4"/>
        <v/>
      </c>
      <c r="I18" s="23" t="str">
        <f t="shared" si="5"/>
        <v/>
      </c>
      <c r="J18" s="23" t="str">
        <f t="shared" si="6"/>
        <v/>
      </c>
      <c r="K18" s="23" t="str">
        <f t="shared" si="7"/>
        <v/>
      </c>
      <c r="L18" s="23" t="str">
        <f t="shared" si="8"/>
        <v/>
      </c>
      <c r="M18" s="23" t="str">
        <f t="shared" si="9"/>
        <v/>
      </c>
      <c r="N18" s="23" t="str">
        <f t="shared" si="10"/>
        <v/>
      </c>
      <c r="O18" s="23" t="str">
        <f t="shared" si="11"/>
        <v/>
      </c>
      <c r="P18" s="23" t="str">
        <f t="shared" si="12"/>
        <v/>
      </c>
      <c r="Q18" s="23" t="str">
        <f t="shared" si="13"/>
        <v/>
      </c>
      <c r="R18" s="23" t="str">
        <f t="shared" si="14"/>
        <v/>
      </c>
      <c r="S18" s="23" t="str">
        <f t="shared" si="15"/>
        <v/>
      </c>
      <c r="T18" s="23" t="str">
        <f t="shared" si="16"/>
        <v/>
      </c>
      <c r="U18" s="24">
        <f t="shared" si="17"/>
        <v>0</v>
      </c>
      <c r="V18" s="22"/>
      <c r="W18" s="14"/>
      <c r="X18" s="14"/>
      <c r="Y18" s="14"/>
      <c r="Z18" s="14"/>
      <c r="AA18" s="8"/>
      <c r="AB18" s="8"/>
      <c r="AC18" s="8"/>
      <c r="AD18" s="8"/>
      <c r="AE18" s="8"/>
      <c r="AF18" s="8"/>
      <c r="AG18" s="8"/>
      <c r="AH18" s="8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50">
        <v>28</v>
      </c>
      <c r="AZ18" s="77"/>
      <c r="BA18" s="32">
        <v>16.5</v>
      </c>
      <c r="BB18" s="30">
        <v>31</v>
      </c>
      <c r="BC18" s="30" t="s">
        <v>163</v>
      </c>
      <c r="BD18" s="85">
        <f t="shared" si="18"/>
        <v>16.5</v>
      </c>
      <c r="BE18" s="51">
        <v>1.5</v>
      </c>
      <c r="BF18" s="26">
        <v>3.9</v>
      </c>
      <c r="BG18" s="26">
        <v>1.05</v>
      </c>
      <c r="BH18" s="86">
        <f t="shared" si="19"/>
        <v>3.9</v>
      </c>
      <c r="BI18" s="51">
        <v>2</v>
      </c>
      <c r="BJ18" s="26">
        <v>8.6</v>
      </c>
      <c r="BK18" s="26">
        <v>16</v>
      </c>
      <c r="BL18" s="26">
        <v>17.5</v>
      </c>
      <c r="BM18" s="86">
        <f t="shared" si="20"/>
        <v>8.6</v>
      </c>
      <c r="BN18" s="51">
        <v>2</v>
      </c>
      <c r="BO18" s="32">
        <v>1.5</v>
      </c>
      <c r="BP18" s="32">
        <v>2</v>
      </c>
      <c r="BQ18" s="32">
        <v>1.5</v>
      </c>
      <c r="BR18" s="32">
        <v>2</v>
      </c>
      <c r="BS18" s="32">
        <v>1.5</v>
      </c>
      <c r="BT18" s="32">
        <v>2</v>
      </c>
      <c r="BU18" s="32">
        <v>2.5</v>
      </c>
      <c r="BV18" s="32">
        <v>3</v>
      </c>
      <c r="BW18" s="32">
        <v>3</v>
      </c>
      <c r="BX18" s="32">
        <v>2</v>
      </c>
      <c r="BY18" s="32">
        <v>1.5</v>
      </c>
      <c r="BZ18" s="81">
        <f t="shared" si="21"/>
        <v>28</v>
      </c>
      <c r="CA18" s="82">
        <f t="shared" si="22"/>
        <v>28</v>
      </c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</row>
    <row r="19" spans="1:163" ht="29.45" customHeight="1">
      <c r="A19" s="20">
        <v>12</v>
      </c>
      <c r="B19" s="21"/>
      <c r="C19" s="62"/>
      <c r="D19" s="23" t="str">
        <f t="shared" si="0"/>
        <v/>
      </c>
      <c r="E19" s="23" t="str">
        <f t="shared" si="1"/>
        <v/>
      </c>
      <c r="F19" s="23" t="str">
        <f t="shared" si="2"/>
        <v/>
      </c>
      <c r="G19" s="23" t="str">
        <f t="shared" si="3"/>
        <v/>
      </c>
      <c r="H19" s="23" t="str">
        <f t="shared" si="4"/>
        <v/>
      </c>
      <c r="I19" s="23" t="str">
        <f t="shared" si="5"/>
        <v/>
      </c>
      <c r="J19" s="23" t="str">
        <f t="shared" si="6"/>
        <v/>
      </c>
      <c r="K19" s="23" t="str">
        <f t="shared" si="7"/>
        <v/>
      </c>
      <c r="L19" s="23" t="str">
        <f t="shared" si="8"/>
        <v/>
      </c>
      <c r="M19" s="23" t="str">
        <f t="shared" si="9"/>
        <v/>
      </c>
      <c r="N19" s="23" t="str">
        <f t="shared" si="10"/>
        <v/>
      </c>
      <c r="O19" s="23" t="str">
        <f t="shared" si="11"/>
        <v/>
      </c>
      <c r="P19" s="23" t="str">
        <f t="shared" si="12"/>
        <v/>
      </c>
      <c r="Q19" s="23" t="str">
        <f t="shared" si="13"/>
        <v/>
      </c>
      <c r="R19" s="23" t="str">
        <f t="shared" si="14"/>
        <v/>
      </c>
      <c r="S19" s="23" t="str">
        <f t="shared" si="15"/>
        <v/>
      </c>
      <c r="T19" s="23" t="str">
        <f t="shared" si="16"/>
        <v/>
      </c>
      <c r="U19" s="24">
        <f t="shared" si="17"/>
        <v>0</v>
      </c>
      <c r="V19" s="22"/>
      <c r="W19" s="14"/>
      <c r="X19" s="14"/>
      <c r="Y19" s="14"/>
      <c r="Z19" s="14"/>
      <c r="AA19" s="8"/>
      <c r="AB19" s="8"/>
      <c r="AC19" s="8"/>
      <c r="AD19" s="8"/>
      <c r="AE19" s="8"/>
      <c r="AF19" s="8"/>
      <c r="AG19" s="8"/>
      <c r="AH19" s="8"/>
      <c r="AN19" s="78" t="s">
        <v>73</v>
      </c>
      <c r="AO19" s="78"/>
      <c r="AY19" s="50" t="s">
        <v>25</v>
      </c>
      <c r="AZ19" s="77"/>
      <c r="BA19" s="32">
        <v>16</v>
      </c>
      <c r="BB19" s="30">
        <v>30.5</v>
      </c>
      <c r="BC19" s="30" t="s">
        <v>162</v>
      </c>
      <c r="BD19" s="85">
        <f t="shared" si="18"/>
        <v>16</v>
      </c>
      <c r="BE19" s="51">
        <v>2</v>
      </c>
      <c r="BF19" s="26">
        <v>3.8</v>
      </c>
      <c r="BG19" s="26">
        <v>1</v>
      </c>
      <c r="BH19" s="86">
        <f t="shared" si="19"/>
        <v>3.8</v>
      </c>
      <c r="BI19" s="51">
        <v>1.5</v>
      </c>
      <c r="BJ19" s="26">
        <v>8.8000000000000007</v>
      </c>
      <c r="BK19" s="26">
        <v>16.5</v>
      </c>
      <c r="BL19" s="26">
        <v>20</v>
      </c>
      <c r="BM19" s="86">
        <f t="shared" si="20"/>
        <v>8.8000000000000007</v>
      </c>
      <c r="BN19" s="51">
        <v>2.5</v>
      </c>
      <c r="BO19" s="32">
        <v>2</v>
      </c>
      <c r="BP19" s="32">
        <v>2</v>
      </c>
      <c r="BQ19" s="32">
        <v>1.5</v>
      </c>
      <c r="BR19" s="32">
        <v>2.5</v>
      </c>
      <c r="BS19" s="32">
        <v>1</v>
      </c>
      <c r="BT19" s="32">
        <v>1.5</v>
      </c>
      <c r="BU19" s="32">
        <v>3</v>
      </c>
      <c r="BV19" s="32">
        <v>3</v>
      </c>
      <c r="BW19" s="32">
        <v>2.5</v>
      </c>
      <c r="BX19" s="32">
        <v>2</v>
      </c>
      <c r="BY19" s="32">
        <v>1</v>
      </c>
      <c r="BZ19" s="81">
        <f t="shared" si="21"/>
        <v>28</v>
      </c>
      <c r="CA19" s="82">
        <f t="shared" si="22"/>
        <v>28</v>
      </c>
    </row>
    <row r="20" spans="1:163" s="4" customFormat="1" ht="29.45" customHeight="1">
      <c r="A20" s="20">
        <v>13</v>
      </c>
      <c r="B20" s="21"/>
      <c r="C20" s="62"/>
      <c r="D20" s="23" t="str">
        <f t="shared" si="0"/>
        <v/>
      </c>
      <c r="E20" s="23" t="str">
        <f t="shared" si="1"/>
        <v/>
      </c>
      <c r="F20" s="23" t="str">
        <f t="shared" si="2"/>
        <v/>
      </c>
      <c r="G20" s="23" t="str">
        <f t="shared" si="3"/>
        <v/>
      </c>
      <c r="H20" s="23" t="str">
        <f t="shared" si="4"/>
        <v/>
      </c>
      <c r="I20" s="23" t="str">
        <f t="shared" si="5"/>
        <v/>
      </c>
      <c r="J20" s="23" t="str">
        <f t="shared" si="6"/>
        <v/>
      </c>
      <c r="K20" s="23" t="str">
        <f t="shared" si="7"/>
        <v/>
      </c>
      <c r="L20" s="23" t="str">
        <f t="shared" si="8"/>
        <v/>
      </c>
      <c r="M20" s="23" t="str">
        <f t="shared" si="9"/>
        <v/>
      </c>
      <c r="N20" s="23" t="str">
        <f t="shared" si="10"/>
        <v/>
      </c>
      <c r="O20" s="23" t="str">
        <f t="shared" si="11"/>
        <v/>
      </c>
      <c r="P20" s="23" t="str">
        <f t="shared" si="12"/>
        <v/>
      </c>
      <c r="Q20" s="23" t="str">
        <f t="shared" si="13"/>
        <v/>
      </c>
      <c r="R20" s="23" t="str">
        <f t="shared" si="14"/>
        <v/>
      </c>
      <c r="S20" s="23" t="str">
        <f t="shared" si="15"/>
        <v/>
      </c>
      <c r="T20" s="23" t="str">
        <f t="shared" si="16"/>
        <v/>
      </c>
      <c r="U20" s="24">
        <f t="shared" si="17"/>
        <v>0</v>
      </c>
      <c r="V20" s="22"/>
      <c r="W20" s="14"/>
      <c r="X20" s="14"/>
      <c r="Y20" s="14"/>
      <c r="Z20" s="14"/>
      <c r="AA20" s="8"/>
      <c r="AB20" s="8"/>
      <c r="AC20" s="8"/>
      <c r="AD20" s="8"/>
      <c r="AE20" s="8"/>
      <c r="AF20" s="8"/>
      <c r="AG20" s="8"/>
      <c r="AH20" s="8"/>
      <c r="AI20" s="34"/>
      <c r="AJ20" s="34"/>
      <c r="AK20" s="34"/>
      <c r="AL20" s="34"/>
      <c r="AM20" s="34"/>
      <c r="AN20" s="78" t="s">
        <v>151</v>
      </c>
      <c r="AO20" s="78"/>
      <c r="AP20" s="34"/>
      <c r="AQ20" s="34"/>
      <c r="AR20" s="34"/>
      <c r="AS20" s="34"/>
      <c r="AT20" s="34"/>
      <c r="AU20" s="34"/>
      <c r="AV20" s="34"/>
      <c r="AW20" s="34"/>
      <c r="AX20" s="34"/>
      <c r="AY20" s="50" t="s">
        <v>26</v>
      </c>
      <c r="AZ20" s="77"/>
      <c r="BA20" s="32">
        <v>15.5</v>
      </c>
      <c r="BB20" s="30">
        <v>30</v>
      </c>
      <c r="BC20" s="30" t="s">
        <v>161</v>
      </c>
      <c r="BD20" s="85">
        <f t="shared" si="18"/>
        <v>15.5</v>
      </c>
      <c r="BE20" s="51">
        <v>2.5</v>
      </c>
      <c r="BF20" s="26">
        <v>3.9</v>
      </c>
      <c r="BG20" s="26">
        <v>1.05</v>
      </c>
      <c r="BH20" s="86">
        <f t="shared" si="19"/>
        <v>3.9</v>
      </c>
      <c r="BI20" s="51">
        <v>2</v>
      </c>
      <c r="BJ20" s="26">
        <v>8.4</v>
      </c>
      <c r="BK20" s="26">
        <v>15.5</v>
      </c>
      <c r="BL20" s="26">
        <v>15.5</v>
      </c>
      <c r="BM20" s="86">
        <f t="shared" si="20"/>
        <v>8.4</v>
      </c>
      <c r="BN20" s="51">
        <v>1.5</v>
      </c>
      <c r="BO20" s="32">
        <v>1.5</v>
      </c>
      <c r="BP20" s="32">
        <v>2.5</v>
      </c>
      <c r="BQ20" s="32">
        <v>2</v>
      </c>
      <c r="BR20" s="32">
        <v>2</v>
      </c>
      <c r="BS20" s="32">
        <v>1.5</v>
      </c>
      <c r="BT20" s="32">
        <v>1.5</v>
      </c>
      <c r="BU20" s="32">
        <v>2</v>
      </c>
      <c r="BV20" s="32">
        <v>2.5</v>
      </c>
      <c r="BW20" s="32">
        <v>2</v>
      </c>
      <c r="BX20" s="32">
        <v>2.5</v>
      </c>
      <c r="BY20" s="32">
        <v>2</v>
      </c>
      <c r="BZ20" s="81">
        <f t="shared" si="21"/>
        <v>28</v>
      </c>
      <c r="CA20" s="82">
        <f t="shared" si="22"/>
        <v>28</v>
      </c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</row>
    <row r="21" spans="1:163" ht="29.45" customHeight="1">
      <c r="A21" s="20">
        <v>14</v>
      </c>
      <c r="B21" s="21"/>
      <c r="C21" s="62"/>
      <c r="D21" s="23" t="str">
        <f t="shared" si="0"/>
        <v/>
      </c>
      <c r="E21" s="23" t="str">
        <f t="shared" si="1"/>
        <v/>
      </c>
      <c r="F21" s="23" t="str">
        <f t="shared" si="2"/>
        <v/>
      </c>
      <c r="G21" s="23" t="str">
        <f t="shared" si="3"/>
        <v/>
      </c>
      <c r="H21" s="23" t="str">
        <f t="shared" si="4"/>
        <v/>
      </c>
      <c r="I21" s="23" t="str">
        <f t="shared" si="5"/>
        <v/>
      </c>
      <c r="J21" s="23" t="str">
        <f t="shared" si="6"/>
        <v/>
      </c>
      <c r="K21" s="23" t="str">
        <f t="shared" si="7"/>
        <v/>
      </c>
      <c r="L21" s="23" t="str">
        <f t="shared" si="8"/>
        <v/>
      </c>
      <c r="M21" s="23" t="str">
        <f t="shared" si="9"/>
        <v/>
      </c>
      <c r="N21" s="23" t="str">
        <f t="shared" si="10"/>
        <v/>
      </c>
      <c r="O21" s="23" t="str">
        <f t="shared" si="11"/>
        <v/>
      </c>
      <c r="P21" s="23" t="str">
        <f t="shared" si="12"/>
        <v/>
      </c>
      <c r="Q21" s="23" t="str">
        <f t="shared" si="13"/>
        <v/>
      </c>
      <c r="R21" s="23" t="str">
        <f t="shared" si="14"/>
        <v/>
      </c>
      <c r="S21" s="23" t="str">
        <f t="shared" si="15"/>
        <v/>
      </c>
      <c r="T21" s="23" t="str">
        <f t="shared" si="16"/>
        <v/>
      </c>
      <c r="U21" s="24">
        <f t="shared" si="17"/>
        <v>0</v>
      </c>
      <c r="V21" s="22"/>
      <c r="W21" s="14"/>
      <c r="X21" s="14"/>
      <c r="Y21" s="14"/>
      <c r="Z21" s="14"/>
      <c r="AA21" s="8"/>
      <c r="AB21" s="8"/>
      <c r="AC21" s="8"/>
      <c r="AD21" s="8"/>
      <c r="AE21" s="8"/>
      <c r="AF21" s="8"/>
      <c r="AG21" s="8"/>
      <c r="AH21" s="8"/>
      <c r="AN21" s="78" t="s">
        <v>155</v>
      </c>
      <c r="AO21" s="78"/>
      <c r="AY21" s="50">
        <v>29</v>
      </c>
      <c r="AZ21" s="77"/>
      <c r="BA21" s="32">
        <v>16</v>
      </c>
      <c r="BB21" s="30">
        <v>30.5</v>
      </c>
      <c r="BC21" s="30" t="s">
        <v>162</v>
      </c>
      <c r="BD21" s="85">
        <f t="shared" si="18"/>
        <v>16</v>
      </c>
      <c r="BE21" s="51">
        <v>2</v>
      </c>
      <c r="BF21" s="26">
        <v>4</v>
      </c>
      <c r="BG21" s="26">
        <v>1.1000000000000001</v>
      </c>
      <c r="BH21" s="86">
        <f t="shared" si="19"/>
        <v>4</v>
      </c>
      <c r="BI21" s="51">
        <v>2.5</v>
      </c>
      <c r="BJ21" s="26">
        <v>8.4</v>
      </c>
      <c r="BK21" s="26">
        <v>15.5</v>
      </c>
      <c r="BL21" s="26">
        <v>15.5</v>
      </c>
      <c r="BM21" s="86">
        <f t="shared" si="20"/>
        <v>8.4</v>
      </c>
      <c r="BN21" s="51">
        <v>1.5</v>
      </c>
      <c r="BO21" s="32">
        <v>2</v>
      </c>
      <c r="BP21" s="32">
        <v>2</v>
      </c>
      <c r="BQ21" s="32">
        <v>1.5</v>
      </c>
      <c r="BR21" s="32">
        <v>2</v>
      </c>
      <c r="BS21" s="32">
        <v>1.5</v>
      </c>
      <c r="BT21" s="32">
        <v>2.5</v>
      </c>
      <c r="BU21" s="32">
        <v>3</v>
      </c>
      <c r="BV21" s="32">
        <v>2.5</v>
      </c>
      <c r="BW21" s="32">
        <v>2.5</v>
      </c>
      <c r="BX21" s="32">
        <v>1.5</v>
      </c>
      <c r="BY21" s="32">
        <v>2</v>
      </c>
      <c r="BZ21" s="81">
        <f t="shared" si="21"/>
        <v>29</v>
      </c>
      <c r="CA21" s="82">
        <f t="shared" si="22"/>
        <v>29</v>
      </c>
    </row>
    <row r="22" spans="1:163" s="4" customFormat="1" ht="29.45" customHeight="1">
      <c r="A22" s="20">
        <v>15</v>
      </c>
      <c r="B22" s="21"/>
      <c r="C22" s="62"/>
      <c r="D22" s="23" t="str">
        <f t="shared" si="0"/>
        <v/>
      </c>
      <c r="E22" s="23" t="str">
        <f t="shared" si="1"/>
        <v/>
      </c>
      <c r="F22" s="23" t="str">
        <f t="shared" si="2"/>
        <v/>
      </c>
      <c r="G22" s="23" t="str">
        <f t="shared" si="3"/>
        <v/>
      </c>
      <c r="H22" s="23" t="str">
        <f t="shared" si="4"/>
        <v/>
      </c>
      <c r="I22" s="23" t="str">
        <f t="shared" si="5"/>
        <v/>
      </c>
      <c r="J22" s="23" t="str">
        <f t="shared" si="6"/>
        <v/>
      </c>
      <c r="K22" s="23" t="str">
        <f t="shared" si="7"/>
        <v/>
      </c>
      <c r="L22" s="23" t="str">
        <f t="shared" si="8"/>
        <v/>
      </c>
      <c r="M22" s="23" t="str">
        <f t="shared" si="9"/>
        <v/>
      </c>
      <c r="N22" s="23" t="str">
        <f t="shared" si="10"/>
        <v/>
      </c>
      <c r="O22" s="23" t="str">
        <f t="shared" si="11"/>
        <v/>
      </c>
      <c r="P22" s="23" t="str">
        <f t="shared" si="12"/>
        <v/>
      </c>
      <c r="Q22" s="23" t="str">
        <f t="shared" si="13"/>
        <v/>
      </c>
      <c r="R22" s="23" t="str">
        <f t="shared" si="14"/>
        <v/>
      </c>
      <c r="S22" s="23" t="str">
        <f t="shared" si="15"/>
        <v/>
      </c>
      <c r="T22" s="23" t="str">
        <f t="shared" si="16"/>
        <v/>
      </c>
      <c r="U22" s="24">
        <f t="shared" si="17"/>
        <v>0</v>
      </c>
      <c r="V22" s="22"/>
      <c r="W22" s="14"/>
      <c r="X22" s="14"/>
      <c r="Y22" s="14"/>
      <c r="Z22" s="14"/>
      <c r="AA22" s="8"/>
      <c r="AB22" s="8"/>
      <c r="AC22" s="8"/>
      <c r="AD22" s="8"/>
      <c r="AE22" s="8"/>
      <c r="AF22" s="8"/>
      <c r="AG22" s="8"/>
      <c r="AH22" s="8"/>
      <c r="AI22" s="34"/>
      <c r="AJ22" s="34"/>
      <c r="AK22" s="34"/>
      <c r="AL22" s="34"/>
      <c r="AM22" s="34"/>
      <c r="AN22" s="78" t="s">
        <v>74</v>
      </c>
      <c r="AO22" s="78"/>
      <c r="AP22" s="34"/>
      <c r="AQ22" s="34"/>
      <c r="AR22" s="34"/>
      <c r="AS22" s="34"/>
      <c r="AT22" s="34"/>
      <c r="AU22" s="34"/>
      <c r="AV22" s="34"/>
      <c r="AW22" s="34"/>
      <c r="AX22" s="34"/>
      <c r="AY22" s="50" t="s">
        <v>27</v>
      </c>
      <c r="AZ22" s="77"/>
      <c r="BA22" s="32">
        <v>16.5</v>
      </c>
      <c r="BB22" s="30">
        <v>31</v>
      </c>
      <c r="BC22" s="30" t="s">
        <v>163</v>
      </c>
      <c r="BD22" s="85">
        <f t="shared" si="18"/>
        <v>16.5</v>
      </c>
      <c r="BE22" s="51">
        <v>1.5</v>
      </c>
      <c r="BF22" s="26">
        <v>3.9</v>
      </c>
      <c r="BG22" s="26">
        <v>1.05</v>
      </c>
      <c r="BH22" s="86">
        <f t="shared" si="19"/>
        <v>3.9</v>
      </c>
      <c r="BI22" s="51">
        <v>2</v>
      </c>
      <c r="BJ22" s="26">
        <v>8.8000000000000007</v>
      </c>
      <c r="BK22" s="26">
        <v>16.5</v>
      </c>
      <c r="BL22" s="26">
        <v>20</v>
      </c>
      <c r="BM22" s="86">
        <f t="shared" si="20"/>
        <v>8.8000000000000007</v>
      </c>
      <c r="BN22" s="51">
        <v>2.5</v>
      </c>
      <c r="BO22" s="32">
        <v>1.5</v>
      </c>
      <c r="BP22" s="32">
        <v>2</v>
      </c>
      <c r="BQ22" s="32">
        <v>1</v>
      </c>
      <c r="BR22" s="32">
        <v>2.5</v>
      </c>
      <c r="BS22" s="32">
        <v>1</v>
      </c>
      <c r="BT22" s="32">
        <v>2.5</v>
      </c>
      <c r="BU22" s="32">
        <v>3</v>
      </c>
      <c r="BV22" s="32">
        <v>2.5</v>
      </c>
      <c r="BW22" s="32">
        <v>3</v>
      </c>
      <c r="BX22" s="32">
        <v>2</v>
      </c>
      <c r="BY22" s="32">
        <v>2</v>
      </c>
      <c r="BZ22" s="81">
        <f t="shared" si="21"/>
        <v>29</v>
      </c>
      <c r="CA22" s="82">
        <f t="shared" si="22"/>
        <v>29</v>
      </c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</row>
    <row r="23" spans="1:163" ht="29.45" customHeight="1">
      <c r="A23" s="20">
        <v>16</v>
      </c>
      <c r="B23" s="21"/>
      <c r="C23" s="62"/>
      <c r="D23" s="23" t="str">
        <f t="shared" si="0"/>
        <v/>
      </c>
      <c r="E23" s="23" t="str">
        <f t="shared" si="1"/>
        <v/>
      </c>
      <c r="F23" s="23" t="str">
        <f t="shared" si="2"/>
        <v/>
      </c>
      <c r="G23" s="23" t="str">
        <f t="shared" si="3"/>
        <v/>
      </c>
      <c r="H23" s="23" t="str">
        <f t="shared" si="4"/>
        <v/>
      </c>
      <c r="I23" s="23" t="str">
        <f t="shared" si="5"/>
        <v/>
      </c>
      <c r="J23" s="23" t="str">
        <f t="shared" si="6"/>
        <v/>
      </c>
      <c r="K23" s="23" t="str">
        <f t="shared" si="7"/>
        <v/>
      </c>
      <c r="L23" s="23" t="str">
        <f t="shared" si="8"/>
        <v/>
      </c>
      <c r="M23" s="23" t="str">
        <f t="shared" si="9"/>
        <v/>
      </c>
      <c r="N23" s="23" t="str">
        <f t="shared" si="10"/>
        <v/>
      </c>
      <c r="O23" s="23" t="str">
        <f t="shared" si="11"/>
        <v/>
      </c>
      <c r="P23" s="23" t="str">
        <f t="shared" si="12"/>
        <v/>
      </c>
      <c r="Q23" s="23" t="str">
        <f t="shared" si="13"/>
        <v/>
      </c>
      <c r="R23" s="23" t="str">
        <f t="shared" si="14"/>
        <v/>
      </c>
      <c r="S23" s="23" t="str">
        <f t="shared" si="15"/>
        <v/>
      </c>
      <c r="T23" s="23" t="str">
        <f t="shared" si="16"/>
        <v/>
      </c>
      <c r="U23" s="24">
        <f t="shared" si="17"/>
        <v>0</v>
      </c>
      <c r="V23" s="22"/>
      <c r="W23" s="14"/>
      <c r="X23" s="14"/>
      <c r="Y23" s="14"/>
      <c r="Z23" s="14"/>
      <c r="AA23" s="8"/>
      <c r="AB23" s="8"/>
      <c r="AC23" s="8"/>
      <c r="AD23" s="8"/>
      <c r="AE23" s="8"/>
      <c r="AF23" s="8"/>
      <c r="AG23" s="8"/>
      <c r="AH23" s="8"/>
      <c r="AN23" s="78" t="s">
        <v>152</v>
      </c>
      <c r="AO23" s="78"/>
      <c r="AY23" s="50" t="s">
        <v>28</v>
      </c>
      <c r="AZ23" s="77"/>
      <c r="BA23" s="32">
        <v>15.5</v>
      </c>
      <c r="BB23" s="30">
        <v>30</v>
      </c>
      <c r="BC23" s="30" t="s">
        <v>161</v>
      </c>
      <c r="BD23" s="85">
        <f t="shared" si="18"/>
        <v>15.5</v>
      </c>
      <c r="BE23" s="51">
        <v>2.5</v>
      </c>
      <c r="BF23" s="26">
        <v>3.8</v>
      </c>
      <c r="BG23" s="26">
        <v>1</v>
      </c>
      <c r="BH23" s="86">
        <f t="shared" si="19"/>
        <v>3.8</v>
      </c>
      <c r="BI23" s="51">
        <v>1.5</v>
      </c>
      <c r="BJ23" s="26">
        <v>8.6</v>
      </c>
      <c r="BK23" s="26">
        <v>16</v>
      </c>
      <c r="BL23" s="26">
        <v>17.5</v>
      </c>
      <c r="BM23" s="86">
        <f t="shared" si="20"/>
        <v>8.6</v>
      </c>
      <c r="BN23" s="51">
        <v>2</v>
      </c>
      <c r="BO23" s="32">
        <v>2</v>
      </c>
      <c r="BP23" s="32">
        <v>2</v>
      </c>
      <c r="BQ23" s="32">
        <v>1.5</v>
      </c>
      <c r="BR23" s="32">
        <v>2</v>
      </c>
      <c r="BS23" s="32">
        <v>1.5</v>
      </c>
      <c r="BT23" s="32">
        <v>2</v>
      </c>
      <c r="BU23" s="32">
        <v>2.5</v>
      </c>
      <c r="BV23" s="32">
        <v>3</v>
      </c>
      <c r="BW23" s="32">
        <v>3.5</v>
      </c>
      <c r="BX23" s="32">
        <v>2</v>
      </c>
      <c r="BY23" s="32">
        <v>1</v>
      </c>
      <c r="BZ23" s="81">
        <f t="shared" si="21"/>
        <v>29</v>
      </c>
      <c r="CA23" s="82">
        <f t="shared" si="22"/>
        <v>29</v>
      </c>
    </row>
    <row r="24" spans="1:163" s="4" customFormat="1" ht="29.45" customHeight="1">
      <c r="A24" s="20">
        <v>17</v>
      </c>
      <c r="B24" s="21"/>
      <c r="C24" s="62"/>
      <c r="D24" s="23" t="str">
        <f t="shared" si="0"/>
        <v/>
      </c>
      <c r="E24" s="23" t="str">
        <f t="shared" si="1"/>
        <v/>
      </c>
      <c r="F24" s="23" t="str">
        <f t="shared" si="2"/>
        <v/>
      </c>
      <c r="G24" s="23" t="str">
        <f t="shared" si="3"/>
        <v/>
      </c>
      <c r="H24" s="23" t="str">
        <f t="shared" si="4"/>
        <v/>
      </c>
      <c r="I24" s="23" t="str">
        <f t="shared" si="5"/>
        <v/>
      </c>
      <c r="J24" s="23" t="str">
        <f t="shared" si="6"/>
        <v/>
      </c>
      <c r="K24" s="23" t="str">
        <f t="shared" si="7"/>
        <v/>
      </c>
      <c r="L24" s="23" t="str">
        <f t="shared" si="8"/>
        <v/>
      </c>
      <c r="M24" s="23" t="str">
        <f t="shared" si="9"/>
        <v/>
      </c>
      <c r="N24" s="23" t="str">
        <f t="shared" si="10"/>
        <v/>
      </c>
      <c r="O24" s="23" t="str">
        <f t="shared" si="11"/>
        <v/>
      </c>
      <c r="P24" s="23" t="str">
        <f t="shared" si="12"/>
        <v/>
      </c>
      <c r="Q24" s="23" t="str">
        <f t="shared" si="13"/>
        <v/>
      </c>
      <c r="R24" s="23" t="str">
        <f t="shared" si="14"/>
        <v/>
      </c>
      <c r="S24" s="23" t="str">
        <f t="shared" si="15"/>
        <v/>
      </c>
      <c r="T24" s="23" t="str">
        <f t="shared" si="16"/>
        <v/>
      </c>
      <c r="U24" s="24">
        <f t="shared" si="17"/>
        <v>0</v>
      </c>
      <c r="V24" s="22"/>
      <c r="W24" s="14"/>
      <c r="X24" s="14"/>
      <c r="Y24" s="14"/>
      <c r="Z24" s="14"/>
      <c r="AA24" s="8"/>
      <c r="AB24" s="8"/>
      <c r="AC24" s="8"/>
      <c r="AD24" s="8"/>
      <c r="AE24" s="8"/>
      <c r="AF24" s="8"/>
      <c r="AG24" s="8"/>
      <c r="AH24" s="8"/>
      <c r="AI24" s="34"/>
      <c r="AJ24" s="34"/>
      <c r="AK24" s="34"/>
      <c r="AL24" s="34"/>
      <c r="AM24" s="34"/>
      <c r="AN24" s="78" t="s">
        <v>75</v>
      </c>
      <c r="AO24" s="78"/>
      <c r="AP24" s="34"/>
      <c r="AQ24" s="34"/>
      <c r="AR24" s="34"/>
      <c r="AS24" s="34"/>
      <c r="AT24" s="34"/>
      <c r="AU24" s="34"/>
      <c r="AV24" s="34"/>
      <c r="AW24" s="34"/>
      <c r="AX24" s="34"/>
      <c r="AY24" s="50">
        <v>30</v>
      </c>
      <c r="AZ24" s="77"/>
      <c r="BA24" s="32">
        <v>16</v>
      </c>
      <c r="BB24" s="30">
        <v>30.5</v>
      </c>
      <c r="BC24" s="30" t="s">
        <v>162</v>
      </c>
      <c r="BD24" s="85">
        <f t="shared" si="18"/>
        <v>16</v>
      </c>
      <c r="BE24" s="51">
        <v>2</v>
      </c>
      <c r="BF24" s="26">
        <v>3.9</v>
      </c>
      <c r="BG24" s="26">
        <v>1.05</v>
      </c>
      <c r="BH24" s="86">
        <f t="shared" si="19"/>
        <v>3.9</v>
      </c>
      <c r="BI24" s="51">
        <v>2</v>
      </c>
      <c r="BJ24" s="26">
        <v>8.6</v>
      </c>
      <c r="BK24" s="26">
        <v>16</v>
      </c>
      <c r="BL24" s="26">
        <v>17.5</v>
      </c>
      <c r="BM24" s="86">
        <f t="shared" si="20"/>
        <v>8.6</v>
      </c>
      <c r="BN24" s="51">
        <v>2</v>
      </c>
      <c r="BO24" s="32">
        <v>1.5</v>
      </c>
      <c r="BP24" s="32">
        <v>2.5</v>
      </c>
      <c r="BQ24" s="32">
        <v>1.5</v>
      </c>
      <c r="BR24" s="32">
        <v>2</v>
      </c>
      <c r="BS24" s="32">
        <v>1.5</v>
      </c>
      <c r="BT24" s="32">
        <v>2.5</v>
      </c>
      <c r="BU24" s="32">
        <v>2</v>
      </c>
      <c r="BV24" s="32">
        <v>3.5</v>
      </c>
      <c r="BW24" s="32">
        <v>3</v>
      </c>
      <c r="BX24" s="32">
        <v>2.5</v>
      </c>
      <c r="BY24" s="32">
        <v>1.5</v>
      </c>
      <c r="BZ24" s="81">
        <f t="shared" si="21"/>
        <v>30</v>
      </c>
      <c r="CA24" s="82">
        <f t="shared" si="22"/>
        <v>30</v>
      </c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</row>
    <row r="25" spans="1:163" ht="29.45" customHeight="1">
      <c r="A25" s="20">
        <v>18</v>
      </c>
      <c r="B25" s="21"/>
      <c r="C25" s="62"/>
      <c r="D25" s="23" t="str">
        <f t="shared" si="0"/>
        <v/>
      </c>
      <c r="E25" s="23" t="str">
        <f t="shared" si="1"/>
        <v/>
      </c>
      <c r="F25" s="23" t="str">
        <f t="shared" si="2"/>
        <v/>
      </c>
      <c r="G25" s="23" t="str">
        <f t="shared" si="3"/>
        <v/>
      </c>
      <c r="H25" s="23" t="str">
        <f t="shared" si="4"/>
        <v/>
      </c>
      <c r="I25" s="23" t="str">
        <f t="shared" si="5"/>
        <v/>
      </c>
      <c r="J25" s="23" t="str">
        <f t="shared" si="6"/>
        <v/>
      </c>
      <c r="K25" s="23" t="str">
        <f t="shared" si="7"/>
        <v/>
      </c>
      <c r="L25" s="23" t="str">
        <f t="shared" si="8"/>
        <v/>
      </c>
      <c r="M25" s="23" t="str">
        <f t="shared" si="9"/>
        <v/>
      </c>
      <c r="N25" s="23" t="str">
        <f t="shared" si="10"/>
        <v/>
      </c>
      <c r="O25" s="23" t="str">
        <f t="shared" si="11"/>
        <v/>
      </c>
      <c r="P25" s="23" t="str">
        <f t="shared" si="12"/>
        <v/>
      </c>
      <c r="Q25" s="23" t="str">
        <f t="shared" si="13"/>
        <v/>
      </c>
      <c r="R25" s="23" t="str">
        <f t="shared" si="14"/>
        <v/>
      </c>
      <c r="S25" s="23" t="str">
        <f t="shared" si="15"/>
        <v/>
      </c>
      <c r="T25" s="23" t="str">
        <f t="shared" si="16"/>
        <v/>
      </c>
      <c r="U25" s="24">
        <f t="shared" si="17"/>
        <v>0</v>
      </c>
      <c r="V25" s="22"/>
      <c r="W25" s="14"/>
      <c r="X25" s="14"/>
      <c r="Y25" s="14"/>
      <c r="Z25" s="14"/>
      <c r="AA25" s="8"/>
      <c r="AB25" s="8"/>
      <c r="AC25" s="8"/>
      <c r="AD25" s="8"/>
      <c r="AE25" s="8"/>
      <c r="AF25" s="8"/>
      <c r="AG25" s="8"/>
      <c r="AH25" s="8"/>
      <c r="AN25" s="78" t="s">
        <v>153</v>
      </c>
      <c r="AO25" s="78"/>
      <c r="AY25" s="50" t="s">
        <v>29</v>
      </c>
      <c r="AZ25" s="77"/>
      <c r="BA25" s="32">
        <v>15</v>
      </c>
      <c r="BB25" s="30">
        <v>29.5</v>
      </c>
      <c r="BC25" s="30" t="s">
        <v>160</v>
      </c>
      <c r="BD25" s="85">
        <f t="shared" si="18"/>
        <v>15</v>
      </c>
      <c r="BE25" s="51">
        <v>3</v>
      </c>
      <c r="BF25" s="26">
        <v>3.8</v>
      </c>
      <c r="BG25" s="26">
        <v>1</v>
      </c>
      <c r="BH25" s="86">
        <f t="shared" si="19"/>
        <v>3.8</v>
      </c>
      <c r="BI25" s="51">
        <v>1.5</v>
      </c>
      <c r="BJ25" s="26">
        <v>8.8000000000000007</v>
      </c>
      <c r="BK25" s="26">
        <v>16.5</v>
      </c>
      <c r="BL25" s="26">
        <v>20</v>
      </c>
      <c r="BM25" s="86">
        <f t="shared" si="20"/>
        <v>8.8000000000000007</v>
      </c>
      <c r="BN25" s="51">
        <v>2.5</v>
      </c>
      <c r="BO25" s="32">
        <v>2</v>
      </c>
      <c r="BP25" s="32">
        <v>2</v>
      </c>
      <c r="BQ25" s="32">
        <v>1.5</v>
      </c>
      <c r="BR25" s="32">
        <v>2</v>
      </c>
      <c r="BS25" s="32">
        <v>1.5</v>
      </c>
      <c r="BT25" s="32">
        <v>2.5</v>
      </c>
      <c r="BU25" s="32">
        <v>2</v>
      </c>
      <c r="BV25" s="32">
        <v>3.5</v>
      </c>
      <c r="BW25" s="32">
        <v>3</v>
      </c>
      <c r="BX25" s="32">
        <v>2</v>
      </c>
      <c r="BY25" s="32">
        <v>1</v>
      </c>
      <c r="BZ25" s="81">
        <f t="shared" si="21"/>
        <v>30</v>
      </c>
      <c r="CA25" s="82">
        <f t="shared" si="22"/>
        <v>30</v>
      </c>
    </row>
    <row r="26" spans="1:163" s="4" customFormat="1" ht="29.45" customHeight="1">
      <c r="A26" s="20">
        <v>19</v>
      </c>
      <c r="B26" s="21"/>
      <c r="C26" s="62"/>
      <c r="D26" s="23" t="str">
        <f t="shared" si="0"/>
        <v/>
      </c>
      <c r="E26" s="23" t="str">
        <f t="shared" si="1"/>
        <v/>
      </c>
      <c r="F26" s="23" t="str">
        <f t="shared" si="2"/>
        <v/>
      </c>
      <c r="G26" s="23" t="str">
        <f t="shared" si="3"/>
        <v/>
      </c>
      <c r="H26" s="23" t="str">
        <f t="shared" si="4"/>
        <v/>
      </c>
      <c r="I26" s="23" t="str">
        <f t="shared" si="5"/>
        <v/>
      </c>
      <c r="J26" s="23" t="str">
        <f t="shared" si="6"/>
        <v/>
      </c>
      <c r="K26" s="23" t="str">
        <f t="shared" si="7"/>
        <v/>
      </c>
      <c r="L26" s="23" t="str">
        <f t="shared" si="8"/>
        <v/>
      </c>
      <c r="M26" s="23" t="str">
        <f t="shared" si="9"/>
        <v/>
      </c>
      <c r="N26" s="23" t="str">
        <f t="shared" si="10"/>
        <v/>
      </c>
      <c r="O26" s="23" t="str">
        <f t="shared" si="11"/>
        <v/>
      </c>
      <c r="P26" s="23" t="str">
        <f t="shared" si="12"/>
        <v/>
      </c>
      <c r="Q26" s="23" t="str">
        <f t="shared" si="13"/>
        <v/>
      </c>
      <c r="R26" s="23" t="str">
        <f t="shared" si="14"/>
        <v/>
      </c>
      <c r="S26" s="23" t="str">
        <f t="shared" si="15"/>
        <v/>
      </c>
      <c r="T26" s="23" t="str">
        <f t="shared" si="16"/>
        <v/>
      </c>
      <c r="U26" s="24">
        <f t="shared" si="17"/>
        <v>0</v>
      </c>
      <c r="V26" s="22"/>
      <c r="W26" s="14"/>
      <c r="X26" s="14"/>
      <c r="Y26" s="14"/>
      <c r="Z26" s="14"/>
      <c r="AA26" s="8"/>
      <c r="AB26" s="8"/>
      <c r="AC26" s="8"/>
      <c r="AD26" s="8"/>
      <c r="AE26" s="8"/>
      <c r="AF26" s="8"/>
      <c r="AG26" s="8"/>
      <c r="AH26" s="8"/>
      <c r="AI26" s="34"/>
      <c r="AJ26" s="34"/>
      <c r="AK26" s="34"/>
      <c r="AL26" s="34"/>
      <c r="AM26" s="34"/>
      <c r="AN26" s="78" t="s">
        <v>154</v>
      </c>
      <c r="AO26" s="78"/>
      <c r="AP26" s="34"/>
      <c r="AQ26" s="34"/>
      <c r="AR26" s="34"/>
      <c r="AS26" s="34"/>
      <c r="AT26" s="34"/>
      <c r="AU26" s="34"/>
      <c r="AV26" s="34"/>
      <c r="AW26" s="34"/>
      <c r="AX26" s="34"/>
      <c r="AY26" s="50" t="s">
        <v>30</v>
      </c>
      <c r="AZ26" s="77"/>
      <c r="BA26" s="32">
        <v>15.5</v>
      </c>
      <c r="BB26" s="30">
        <v>30</v>
      </c>
      <c r="BC26" s="30" t="s">
        <v>161</v>
      </c>
      <c r="BD26" s="85">
        <f t="shared" si="18"/>
        <v>15.5</v>
      </c>
      <c r="BE26" s="51">
        <v>2.5</v>
      </c>
      <c r="BF26" s="26">
        <v>4.0999999999999996</v>
      </c>
      <c r="BG26" s="26">
        <v>1.1499999999999999</v>
      </c>
      <c r="BH26" s="86">
        <f t="shared" si="19"/>
        <v>4.0999999999999996</v>
      </c>
      <c r="BI26" s="51">
        <v>3</v>
      </c>
      <c r="BJ26" s="26">
        <v>8.4</v>
      </c>
      <c r="BK26" s="26">
        <v>15.5</v>
      </c>
      <c r="BL26" s="26">
        <v>15.5</v>
      </c>
      <c r="BM26" s="86">
        <f t="shared" si="20"/>
        <v>8.4</v>
      </c>
      <c r="BN26" s="51">
        <v>1.5</v>
      </c>
      <c r="BO26" s="32">
        <v>1.5</v>
      </c>
      <c r="BP26" s="32">
        <v>2.5</v>
      </c>
      <c r="BQ26" s="32">
        <v>1</v>
      </c>
      <c r="BR26" s="32">
        <v>2.5</v>
      </c>
      <c r="BS26" s="32">
        <v>1.5</v>
      </c>
      <c r="BT26" s="32">
        <v>2</v>
      </c>
      <c r="BU26" s="32">
        <v>2.5</v>
      </c>
      <c r="BV26" s="32">
        <v>3</v>
      </c>
      <c r="BW26" s="32">
        <v>3.5</v>
      </c>
      <c r="BX26" s="32">
        <v>2</v>
      </c>
      <c r="BY26" s="32">
        <v>1</v>
      </c>
      <c r="BZ26" s="81">
        <f t="shared" si="21"/>
        <v>30</v>
      </c>
      <c r="CA26" s="82">
        <f t="shared" si="22"/>
        <v>30</v>
      </c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</row>
    <row r="27" spans="1:163" ht="29.45" customHeight="1">
      <c r="A27" s="20">
        <v>20</v>
      </c>
      <c r="B27" s="21"/>
      <c r="C27" s="62"/>
      <c r="D27" s="23" t="str">
        <f t="shared" si="0"/>
        <v/>
      </c>
      <c r="E27" s="23" t="str">
        <f t="shared" si="1"/>
        <v/>
      </c>
      <c r="F27" s="23" t="str">
        <f t="shared" si="2"/>
        <v/>
      </c>
      <c r="G27" s="23" t="str">
        <f t="shared" si="3"/>
        <v/>
      </c>
      <c r="H27" s="23" t="str">
        <f t="shared" si="4"/>
        <v/>
      </c>
      <c r="I27" s="23" t="str">
        <f t="shared" si="5"/>
        <v/>
      </c>
      <c r="J27" s="23" t="str">
        <f t="shared" si="6"/>
        <v/>
      </c>
      <c r="K27" s="23" t="str">
        <f t="shared" si="7"/>
        <v/>
      </c>
      <c r="L27" s="23" t="str">
        <f t="shared" si="8"/>
        <v/>
      </c>
      <c r="M27" s="23" t="str">
        <f t="shared" si="9"/>
        <v/>
      </c>
      <c r="N27" s="23" t="str">
        <f t="shared" si="10"/>
        <v/>
      </c>
      <c r="O27" s="23" t="str">
        <f t="shared" si="11"/>
        <v/>
      </c>
      <c r="P27" s="23" t="str">
        <f t="shared" si="12"/>
        <v/>
      </c>
      <c r="Q27" s="23" t="str">
        <f t="shared" si="13"/>
        <v/>
      </c>
      <c r="R27" s="23" t="str">
        <f t="shared" si="14"/>
        <v/>
      </c>
      <c r="S27" s="23" t="str">
        <f t="shared" si="15"/>
        <v/>
      </c>
      <c r="T27" s="23" t="str">
        <f t="shared" si="16"/>
        <v/>
      </c>
      <c r="U27" s="24">
        <f t="shared" si="17"/>
        <v>0</v>
      </c>
      <c r="V27" s="22"/>
      <c r="W27" s="14"/>
      <c r="X27" s="14"/>
      <c r="Y27" s="14"/>
      <c r="Z27" s="14"/>
      <c r="AA27" s="8"/>
      <c r="AB27" s="8"/>
      <c r="AC27" s="8"/>
      <c r="AD27" s="8"/>
      <c r="AE27" s="8"/>
      <c r="AF27" s="8"/>
      <c r="AG27" s="8"/>
      <c r="AH27" s="8"/>
      <c r="AN27" s="28" t="s">
        <v>174</v>
      </c>
      <c r="AY27" s="50">
        <v>31</v>
      </c>
      <c r="AZ27" s="77"/>
      <c r="BA27" s="32">
        <v>16</v>
      </c>
      <c r="BB27" s="30">
        <v>30.5</v>
      </c>
      <c r="BC27" s="30" t="s">
        <v>162</v>
      </c>
      <c r="BD27" s="85">
        <f t="shared" si="18"/>
        <v>16</v>
      </c>
      <c r="BE27" s="51">
        <v>2</v>
      </c>
      <c r="BF27" s="26">
        <v>4</v>
      </c>
      <c r="BG27" s="26">
        <v>1.1000000000000001</v>
      </c>
      <c r="BH27" s="86">
        <f t="shared" si="19"/>
        <v>4</v>
      </c>
      <c r="BI27" s="51">
        <v>2.5</v>
      </c>
      <c r="BJ27" s="26">
        <v>8.4</v>
      </c>
      <c r="BK27" s="26">
        <v>15.5</v>
      </c>
      <c r="BL27" s="26">
        <v>15.5</v>
      </c>
      <c r="BM27" s="86">
        <f t="shared" si="20"/>
        <v>8.4</v>
      </c>
      <c r="BN27" s="51">
        <v>1.5</v>
      </c>
      <c r="BO27" s="32">
        <v>2</v>
      </c>
      <c r="BP27" s="32">
        <v>2.5</v>
      </c>
      <c r="BQ27" s="32">
        <v>1.5</v>
      </c>
      <c r="BR27" s="32">
        <v>2</v>
      </c>
      <c r="BS27" s="32">
        <v>2</v>
      </c>
      <c r="BT27" s="32">
        <v>2.5</v>
      </c>
      <c r="BU27" s="32">
        <v>3</v>
      </c>
      <c r="BV27" s="32">
        <v>3</v>
      </c>
      <c r="BW27" s="32">
        <v>3</v>
      </c>
      <c r="BX27" s="32">
        <v>2</v>
      </c>
      <c r="BY27" s="32">
        <v>1.5</v>
      </c>
      <c r="BZ27" s="81">
        <f t="shared" si="21"/>
        <v>31</v>
      </c>
      <c r="CA27" s="82">
        <f t="shared" si="22"/>
        <v>31</v>
      </c>
    </row>
    <row r="28" spans="1:163" s="4" customFormat="1" ht="29.45" customHeight="1">
      <c r="A28" s="20">
        <v>21</v>
      </c>
      <c r="B28" s="21"/>
      <c r="C28" s="62"/>
      <c r="D28" s="23" t="str">
        <f t="shared" si="0"/>
        <v/>
      </c>
      <c r="E28" s="23" t="str">
        <f t="shared" si="1"/>
        <v/>
      </c>
      <c r="F28" s="23" t="str">
        <f t="shared" si="2"/>
        <v/>
      </c>
      <c r="G28" s="23" t="str">
        <f t="shared" si="3"/>
        <v/>
      </c>
      <c r="H28" s="23" t="str">
        <f t="shared" si="4"/>
        <v/>
      </c>
      <c r="I28" s="23" t="str">
        <f t="shared" si="5"/>
        <v/>
      </c>
      <c r="J28" s="23" t="str">
        <f t="shared" si="6"/>
        <v/>
      </c>
      <c r="K28" s="23" t="str">
        <f t="shared" si="7"/>
        <v/>
      </c>
      <c r="L28" s="23" t="str">
        <f t="shared" si="8"/>
        <v/>
      </c>
      <c r="M28" s="23" t="str">
        <f t="shared" si="9"/>
        <v/>
      </c>
      <c r="N28" s="23" t="str">
        <f t="shared" si="10"/>
        <v/>
      </c>
      <c r="O28" s="23" t="str">
        <f t="shared" si="11"/>
        <v/>
      </c>
      <c r="P28" s="23" t="str">
        <f t="shared" si="12"/>
        <v/>
      </c>
      <c r="Q28" s="23" t="str">
        <f t="shared" si="13"/>
        <v/>
      </c>
      <c r="R28" s="23" t="str">
        <f t="shared" si="14"/>
        <v/>
      </c>
      <c r="S28" s="23" t="str">
        <f t="shared" si="15"/>
        <v/>
      </c>
      <c r="T28" s="23" t="str">
        <f t="shared" si="16"/>
        <v/>
      </c>
      <c r="U28" s="24">
        <f t="shared" si="17"/>
        <v>0</v>
      </c>
      <c r="V28" s="22"/>
      <c r="W28" s="14"/>
      <c r="X28" s="14"/>
      <c r="Y28" s="14"/>
      <c r="Z28" s="14"/>
      <c r="AA28" s="8"/>
      <c r="AB28" s="8"/>
      <c r="AC28" s="8"/>
      <c r="AD28" s="8"/>
      <c r="AE28" s="8"/>
      <c r="AF28" s="8"/>
      <c r="AG28" s="8"/>
      <c r="AH28" s="8"/>
      <c r="AI28" s="34"/>
      <c r="AJ28" s="34"/>
      <c r="AK28" s="34"/>
      <c r="AL28" s="34"/>
      <c r="AM28" s="34"/>
      <c r="AN28" s="54" t="s">
        <v>175</v>
      </c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50" t="s">
        <v>33</v>
      </c>
      <c r="AZ28" s="77"/>
      <c r="BA28" s="32">
        <v>15.5</v>
      </c>
      <c r="BB28" s="30">
        <v>30</v>
      </c>
      <c r="BC28" s="30" t="s">
        <v>161</v>
      </c>
      <c r="BD28" s="85">
        <f t="shared" si="18"/>
        <v>15.5</v>
      </c>
      <c r="BE28" s="51">
        <v>2.5</v>
      </c>
      <c r="BF28" s="26">
        <v>3.9</v>
      </c>
      <c r="BG28" s="26">
        <v>1.05</v>
      </c>
      <c r="BH28" s="86">
        <f t="shared" si="19"/>
        <v>3.9</v>
      </c>
      <c r="BI28" s="51">
        <v>2</v>
      </c>
      <c r="BJ28" s="26">
        <v>8.8000000000000007</v>
      </c>
      <c r="BK28" s="26">
        <v>16.5</v>
      </c>
      <c r="BL28" s="26">
        <v>20</v>
      </c>
      <c r="BM28" s="86">
        <f t="shared" si="20"/>
        <v>8.8000000000000007</v>
      </c>
      <c r="BN28" s="51">
        <v>2.5</v>
      </c>
      <c r="BO28" s="32">
        <v>1.5</v>
      </c>
      <c r="BP28" s="32">
        <v>2</v>
      </c>
      <c r="BQ28" s="32">
        <v>1.5</v>
      </c>
      <c r="BR28" s="32">
        <v>2</v>
      </c>
      <c r="BS28" s="32">
        <v>1.5</v>
      </c>
      <c r="BT28" s="32">
        <v>2</v>
      </c>
      <c r="BU28" s="32">
        <v>2.5</v>
      </c>
      <c r="BV28" s="32">
        <v>3.5</v>
      </c>
      <c r="BW28" s="32">
        <v>3.5</v>
      </c>
      <c r="BX28" s="32">
        <v>2</v>
      </c>
      <c r="BY28" s="32">
        <v>2</v>
      </c>
      <c r="BZ28" s="81">
        <f t="shared" si="21"/>
        <v>31</v>
      </c>
      <c r="CA28" s="82">
        <f t="shared" si="22"/>
        <v>31</v>
      </c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</row>
    <row r="29" spans="1:163" ht="29.45" customHeight="1">
      <c r="A29" s="20">
        <v>22</v>
      </c>
      <c r="B29" s="21"/>
      <c r="C29" s="62"/>
      <c r="D29" s="23" t="str">
        <f t="shared" si="0"/>
        <v/>
      </c>
      <c r="E29" s="23" t="str">
        <f t="shared" si="1"/>
        <v/>
      </c>
      <c r="F29" s="23" t="str">
        <f t="shared" si="2"/>
        <v/>
      </c>
      <c r="G29" s="23" t="str">
        <f t="shared" si="3"/>
        <v/>
      </c>
      <c r="H29" s="23" t="str">
        <f t="shared" si="4"/>
        <v/>
      </c>
      <c r="I29" s="23" t="str">
        <f t="shared" si="5"/>
        <v/>
      </c>
      <c r="J29" s="23" t="str">
        <f t="shared" si="6"/>
        <v/>
      </c>
      <c r="K29" s="23" t="str">
        <f t="shared" si="7"/>
        <v/>
      </c>
      <c r="L29" s="23" t="str">
        <f t="shared" si="8"/>
        <v/>
      </c>
      <c r="M29" s="23" t="str">
        <f t="shared" si="9"/>
        <v/>
      </c>
      <c r="N29" s="23" t="str">
        <f t="shared" si="10"/>
        <v/>
      </c>
      <c r="O29" s="23" t="str">
        <f t="shared" si="11"/>
        <v/>
      </c>
      <c r="P29" s="23" t="str">
        <f t="shared" si="12"/>
        <v/>
      </c>
      <c r="Q29" s="23" t="str">
        <f t="shared" si="13"/>
        <v/>
      </c>
      <c r="R29" s="23" t="str">
        <f t="shared" si="14"/>
        <v/>
      </c>
      <c r="S29" s="23" t="str">
        <f t="shared" si="15"/>
        <v/>
      </c>
      <c r="T29" s="23" t="str">
        <f t="shared" si="16"/>
        <v/>
      </c>
      <c r="U29" s="24">
        <f t="shared" si="17"/>
        <v>0</v>
      </c>
      <c r="V29" s="22"/>
      <c r="W29" s="14"/>
      <c r="X29" s="14"/>
      <c r="Y29" s="14"/>
      <c r="Z29" s="14"/>
      <c r="AA29" s="8"/>
      <c r="AB29" s="8"/>
      <c r="AC29" s="8"/>
      <c r="AD29" s="8"/>
      <c r="AE29" s="8"/>
      <c r="AF29" s="8"/>
      <c r="AG29" s="8"/>
      <c r="AH29" s="8"/>
      <c r="AN29" s="28" t="s">
        <v>176</v>
      </c>
      <c r="AY29" s="50" t="s">
        <v>34</v>
      </c>
      <c r="AZ29" s="77"/>
      <c r="BA29" s="32">
        <v>16.5</v>
      </c>
      <c r="BB29" s="30">
        <v>31</v>
      </c>
      <c r="BC29" s="30" t="s">
        <v>163</v>
      </c>
      <c r="BD29" s="85">
        <f t="shared" si="18"/>
        <v>16.5</v>
      </c>
      <c r="BE29" s="51">
        <v>1.5</v>
      </c>
      <c r="BF29" s="26">
        <v>3.9</v>
      </c>
      <c r="BG29" s="26">
        <v>1.05</v>
      </c>
      <c r="BH29" s="86">
        <f t="shared" si="19"/>
        <v>3.9</v>
      </c>
      <c r="BI29" s="51">
        <v>2</v>
      </c>
      <c r="BJ29" s="26">
        <v>8.6</v>
      </c>
      <c r="BK29" s="26">
        <v>16</v>
      </c>
      <c r="BL29" s="26">
        <v>17.5</v>
      </c>
      <c r="BM29" s="86">
        <f t="shared" si="20"/>
        <v>8.6</v>
      </c>
      <c r="BN29" s="51">
        <v>2</v>
      </c>
      <c r="BO29" s="32">
        <v>2</v>
      </c>
      <c r="BP29" s="32">
        <v>2.5</v>
      </c>
      <c r="BQ29" s="32">
        <v>1</v>
      </c>
      <c r="BR29" s="32">
        <v>2.5</v>
      </c>
      <c r="BS29" s="32">
        <v>1.5</v>
      </c>
      <c r="BT29" s="32">
        <v>2.5</v>
      </c>
      <c r="BU29" s="32">
        <v>3.5</v>
      </c>
      <c r="BV29" s="32">
        <v>3</v>
      </c>
      <c r="BW29" s="32">
        <v>3</v>
      </c>
      <c r="BX29" s="32">
        <v>2.5</v>
      </c>
      <c r="BY29" s="32">
        <v>1.5</v>
      </c>
      <c r="BZ29" s="81">
        <f t="shared" si="21"/>
        <v>31</v>
      </c>
      <c r="CA29" s="82">
        <f t="shared" si="22"/>
        <v>31</v>
      </c>
    </row>
    <row r="30" spans="1:163" s="4" customFormat="1" ht="29.45" customHeight="1">
      <c r="A30" s="20">
        <v>23</v>
      </c>
      <c r="B30" s="21"/>
      <c r="C30" s="62"/>
      <c r="D30" s="23" t="str">
        <f t="shared" si="0"/>
        <v/>
      </c>
      <c r="E30" s="23" t="str">
        <f t="shared" si="1"/>
        <v/>
      </c>
      <c r="F30" s="23" t="str">
        <f t="shared" si="2"/>
        <v/>
      </c>
      <c r="G30" s="23" t="str">
        <f t="shared" si="3"/>
        <v/>
      </c>
      <c r="H30" s="23" t="str">
        <f t="shared" si="4"/>
        <v/>
      </c>
      <c r="I30" s="23" t="str">
        <f t="shared" si="5"/>
        <v/>
      </c>
      <c r="J30" s="23" t="str">
        <f t="shared" si="6"/>
        <v/>
      </c>
      <c r="K30" s="23" t="str">
        <f t="shared" si="7"/>
        <v/>
      </c>
      <c r="L30" s="23" t="str">
        <f t="shared" si="8"/>
        <v/>
      </c>
      <c r="M30" s="23" t="str">
        <f t="shared" si="9"/>
        <v/>
      </c>
      <c r="N30" s="23" t="str">
        <f t="shared" si="10"/>
        <v/>
      </c>
      <c r="O30" s="23" t="str">
        <f t="shared" si="11"/>
        <v/>
      </c>
      <c r="P30" s="23" t="str">
        <f t="shared" si="12"/>
        <v/>
      </c>
      <c r="Q30" s="23" t="str">
        <f t="shared" si="13"/>
        <v/>
      </c>
      <c r="R30" s="23" t="str">
        <f t="shared" si="14"/>
        <v/>
      </c>
      <c r="S30" s="23" t="str">
        <f t="shared" si="15"/>
        <v/>
      </c>
      <c r="T30" s="23" t="str">
        <f t="shared" si="16"/>
        <v/>
      </c>
      <c r="U30" s="24">
        <f t="shared" si="17"/>
        <v>0</v>
      </c>
      <c r="V30" s="22"/>
      <c r="W30" s="14"/>
      <c r="X30" s="14"/>
      <c r="Y30" s="14"/>
      <c r="Z30" s="14"/>
      <c r="AA30" s="8"/>
      <c r="AB30" s="8"/>
      <c r="AC30" s="8"/>
      <c r="AD30" s="8"/>
      <c r="AE30" s="8"/>
      <c r="AF30" s="8"/>
      <c r="AG30" s="8"/>
      <c r="AH30" s="8"/>
      <c r="AI30" s="34"/>
      <c r="AJ30" s="34"/>
      <c r="AK30" s="34"/>
      <c r="AL30" s="34"/>
      <c r="AM30" s="34"/>
      <c r="AN30" s="54" t="s">
        <v>177</v>
      </c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50">
        <v>32</v>
      </c>
      <c r="AZ30" s="77"/>
      <c r="BA30" s="32">
        <v>16</v>
      </c>
      <c r="BB30" s="30">
        <v>30.5</v>
      </c>
      <c r="BC30" s="30" t="s">
        <v>162</v>
      </c>
      <c r="BD30" s="85">
        <f t="shared" si="18"/>
        <v>16</v>
      </c>
      <c r="BE30" s="51">
        <v>2</v>
      </c>
      <c r="BF30" s="26">
        <v>4</v>
      </c>
      <c r="BG30" s="26">
        <v>1.1000000000000001</v>
      </c>
      <c r="BH30" s="86">
        <f t="shared" si="19"/>
        <v>4</v>
      </c>
      <c r="BI30" s="51">
        <v>2.5</v>
      </c>
      <c r="BJ30" s="26">
        <v>9</v>
      </c>
      <c r="BK30" s="26">
        <v>17</v>
      </c>
      <c r="BL30" s="26">
        <v>25</v>
      </c>
      <c r="BM30" s="86">
        <f t="shared" si="20"/>
        <v>9</v>
      </c>
      <c r="BN30" s="51">
        <v>3</v>
      </c>
      <c r="BO30" s="32">
        <v>1.5</v>
      </c>
      <c r="BP30" s="32">
        <v>2</v>
      </c>
      <c r="BQ30" s="32">
        <v>1.5</v>
      </c>
      <c r="BR30" s="32">
        <v>2</v>
      </c>
      <c r="BS30" s="32">
        <v>2</v>
      </c>
      <c r="BT30" s="32">
        <v>2</v>
      </c>
      <c r="BU30" s="32">
        <v>3</v>
      </c>
      <c r="BV30" s="32">
        <v>3.5</v>
      </c>
      <c r="BW30" s="32">
        <v>3.5</v>
      </c>
      <c r="BX30" s="32">
        <v>2.5</v>
      </c>
      <c r="BY30" s="32">
        <v>1</v>
      </c>
      <c r="BZ30" s="81">
        <f t="shared" si="21"/>
        <v>32</v>
      </c>
      <c r="CA30" s="82">
        <f t="shared" si="22"/>
        <v>32</v>
      </c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</row>
    <row r="31" spans="1:163" ht="29.45" customHeight="1">
      <c r="A31" s="20">
        <v>24</v>
      </c>
      <c r="B31" s="21"/>
      <c r="C31" s="62"/>
      <c r="D31" s="23" t="str">
        <f t="shared" si="0"/>
        <v/>
      </c>
      <c r="E31" s="23" t="str">
        <f t="shared" si="1"/>
        <v/>
      </c>
      <c r="F31" s="23" t="str">
        <f t="shared" si="2"/>
        <v/>
      </c>
      <c r="G31" s="23" t="str">
        <f t="shared" si="3"/>
        <v/>
      </c>
      <c r="H31" s="23" t="str">
        <f t="shared" si="4"/>
        <v/>
      </c>
      <c r="I31" s="23" t="str">
        <f t="shared" si="5"/>
        <v/>
      </c>
      <c r="J31" s="23" t="str">
        <f t="shared" si="6"/>
        <v/>
      </c>
      <c r="K31" s="23" t="str">
        <f t="shared" si="7"/>
        <v/>
      </c>
      <c r="L31" s="23" t="str">
        <f t="shared" si="8"/>
        <v/>
      </c>
      <c r="M31" s="23" t="str">
        <f t="shared" si="9"/>
        <v/>
      </c>
      <c r="N31" s="23" t="str">
        <f t="shared" si="10"/>
        <v/>
      </c>
      <c r="O31" s="23" t="str">
        <f t="shared" si="11"/>
        <v/>
      </c>
      <c r="P31" s="23" t="str">
        <f t="shared" si="12"/>
        <v/>
      </c>
      <c r="Q31" s="23" t="str">
        <f t="shared" si="13"/>
        <v/>
      </c>
      <c r="R31" s="23" t="str">
        <f t="shared" si="14"/>
        <v/>
      </c>
      <c r="S31" s="23" t="str">
        <f t="shared" si="15"/>
        <v/>
      </c>
      <c r="T31" s="23" t="str">
        <f t="shared" si="16"/>
        <v/>
      </c>
      <c r="U31" s="24">
        <f t="shared" si="17"/>
        <v>0</v>
      </c>
      <c r="V31" s="22"/>
      <c r="W31" s="14"/>
      <c r="X31" s="14"/>
      <c r="Y31" s="14"/>
      <c r="Z31" s="14"/>
      <c r="AA31" s="8"/>
      <c r="AB31" s="8"/>
      <c r="AC31" s="8"/>
      <c r="AD31" s="8"/>
      <c r="AE31" s="8"/>
      <c r="AF31" s="8"/>
      <c r="AG31" s="8"/>
      <c r="AH31" s="8"/>
      <c r="AN31" s="28" t="s">
        <v>178</v>
      </c>
      <c r="AY31" s="50" t="s">
        <v>35</v>
      </c>
      <c r="BA31" s="32">
        <v>15</v>
      </c>
      <c r="BB31" s="30">
        <v>29.5</v>
      </c>
      <c r="BC31" s="30" t="s">
        <v>160</v>
      </c>
      <c r="BD31" s="85">
        <f t="shared" si="18"/>
        <v>15</v>
      </c>
      <c r="BE31" s="51">
        <v>3</v>
      </c>
      <c r="BF31" s="26">
        <v>3.9</v>
      </c>
      <c r="BG31" s="26">
        <v>1.05</v>
      </c>
      <c r="BH31" s="86">
        <f t="shared" si="19"/>
        <v>3.9</v>
      </c>
      <c r="BI31" s="51">
        <v>2</v>
      </c>
      <c r="BJ31" s="26">
        <v>8.8000000000000007</v>
      </c>
      <c r="BK31" s="26">
        <v>16.5</v>
      </c>
      <c r="BL31" s="26">
        <v>20</v>
      </c>
      <c r="BM31" s="86">
        <f t="shared" si="20"/>
        <v>8.8000000000000007</v>
      </c>
      <c r="BN31" s="51">
        <v>2.5</v>
      </c>
      <c r="BO31" s="32">
        <v>1</v>
      </c>
      <c r="BP31" s="32">
        <v>2.5</v>
      </c>
      <c r="BQ31" s="32">
        <v>1.5</v>
      </c>
      <c r="BR31" s="32">
        <v>2.5</v>
      </c>
      <c r="BS31" s="32">
        <v>2</v>
      </c>
      <c r="BT31" s="32">
        <v>2</v>
      </c>
      <c r="BU31" s="32">
        <v>2.5</v>
      </c>
      <c r="BV31" s="32">
        <v>4</v>
      </c>
      <c r="BW31" s="32">
        <v>3.5</v>
      </c>
      <c r="BX31" s="32">
        <v>1.5</v>
      </c>
      <c r="BY31" s="32">
        <v>1.5</v>
      </c>
      <c r="BZ31" s="81">
        <f t="shared" si="21"/>
        <v>32</v>
      </c>
      <c r="CA31" s="82">
        <f t="shared" si="22"/>
        <v>32</v>
      </c>
    </row>
    <row r="32" spans="1:163" s="4" customFormat="1" ht="29.45" customHeight="1">
      <c r="A32" s="20">
        <v>25</v>
      </c>
      <c r="B32" s="21"/>
      <c r="C32" s="62"/>
      <c r="D32" s="23" t="str">
        <f t="shared" si="0"/>
        <v/>
      </c>
      <c r="E32" s="23" t="str">
        <f t="shared" si="1"/>
        <v/>
      </c>
      <c r="F32" s="23" t="str">
        <f t="shared" si="2"/>
        <v/>
      </c>
      <c r="G32" s="23" t="str">
        <f t="shared" si="3"/>
        <v/>
      </c>
      <c r="H32" s="23" t="str">
        <f t="shared" si="4"/>
        <v/>
      </c>
      <c r="I32" s="23" t="str">
        <f t="shared" si="5"/>
        <v/>
      </c>
      <c r="J32" s="23" t="str">
        <f t="shared" si="6"/>
        <v/>
      </c>
      <c r="K32" s="23" t="str">
        <f t="shared" si="7"/>
        <v/>
      </c>
      <c r="L32" s="23" t="str">
        <f t="shared" si="8"/>
        <v/>
      </c>
      <c r="M32" s="23" t="str">
        <f t="shared" si="9"/>
        <v/>
      </c>
      <c r="N32" s="23" t="str">
        <f t="shared" si="10"/>
        <v/>
      </c>
      <c r="O32" s="23" t="str">
        <f t="shared" si="11"/>
        <v/>
      </c>
      <c r="P32" s="23" t="str">
        <f t="shared" si="12"/>
        <v/>
      </c>
      <c r="Q32" s="23" t="str">
        <f t="shared" si="13"/>
        <v/>
      </c>
      <c r="R32" s="23" t="str">
        <f t="shared" si="14"/>
        <v/>
      </c>
      <c r="S32" s="23" t="str">
        <f t="shared" si="15"/>
        <v/>
      </c>
      <c r="T32" s="23" t="str">
        <f t="shared" si="16"/>
        <v/>
      </c>
      <c r="U32" s="24">
        <f t="shared" si="17"/>
        <v>0</v>
      </c>
      <c r="V32" s="22"/>
      <c r="W32" s="14"/>
      <c r="X32" s="14"/>
      <c r="Y32" s="14"/>
      <c r="Z32" s="14"/>
      <c r="AA32" s="8"/>
      <c r="AB32" s="8"/>
      <c r="AC32" s="8"/>
      <c r="AD32" s="8"/>
      <c r="AE32" s="8"/>
      <c r="AF32" s="8"/>
      <c r="AG32" s="8"/>
      <c r="AH32" s="8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50" t="s">
        <v>36</v>
      </c>
      <c r="AZ32" s="34"/>
      <c r="BA32" s="32">
        <v>15.5</v>
      </c>
      <c r="BB32" s="30">
        <v>30</v>
      </c>
      <c r="BC32" s="30" t="s">
        <v>161</v>
      </c>
      <c r="BD32" s="85">
        <f t="shared" si="18"/>
        <v>15.5</v>
      </c>
      <c r="BE32" s="51">
        <v>2.5</v>
      </c>
      <c r="BF32" s="26">
        <v>4.0999999999999996</v>
      </c>
      <c r="BG32" s="26">
        <v>1.1499999999999999</v>
      </c>
      <c r="BH32" s="86">
        <f t="shared" si="19"/>
        <v>4.0999999999999996</v>
      </c>
      <c r="BI32" s="51">
        <v>3</v>
      </c>
      <c r="BJ32" s="26">
        <v>8.6</v>
      </c>
      <c r="BK32" s="26">
        <v>16</v>
      </c>
      <c r="BL32" s="26">
        <v>17.5</v>
      </c>
      <c r="BM32" s="86">
        <f t="shared" si="20"/>
        <v>8.6</v>
      </c>
      <c r="BN32" s="51">
        <v>2</v>
      </c>
      <c r="BO32" s="32">
        <v>1.5</v>
      </c>
      <c r="BP32" s="32">
        <v>2</v>
      </c>
      <c r="BQ32" s="32">
        <v>2</v>
      </c>
      <c r="BR32" s="32">
        <v>2</v>
      </c>
      <c r="BS32" s="32">
        <v>1.5</v>
      </c>
      <c r="BT32" s="32">
        <v>2.5</v>
      </c>
      <c r="BU32" s="32">
        <v>2.5</v>
      </c>
      <c r="BV32" s="32">
        <v>3.5</v>
      </c>
      <c r="BW32" s="32">
        <v>3</v>
      </c>
      <c r="BX32" s="32">
        <v>2</v>
      </c>
      <c r="BY32" s="32">
        <v>2</v>
      </c>
      <c r="BZ32" s="81">
        <f t="shared" si="21"/>
        <v>32</v>
      </c>
      <c r="CA32" s="82">
        <f t="shared" si="22"/>
        <v>32</v>
      </c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</row>
    <row r="33" spans="1:163" ht="29.45" customHeight="1">
      <c r="A33" s="20">
        <v>26</v>
      </c>
      <c r="B33" s="21"/>
      <c r="C33" s="62"/>
      <c r="D33" s="23" t="str">
        <f t="shared" si="0"/>
        <v/>
      </c>
      <c r="E33" s="23" t="str">
        <f t="shared" si="1"/>
        <v/>
      </c>
      <c r="F33" s="23" t="str">
        <f t="shared" si="2"/>
        <v/>
      </c>
      <c r="G33" s="23" t="str">
        <f t="shared" si="3"/>
        <v/>
      </c>
      <c r="H33" s="23" t="str">
        <f t="shared" si="4"/>
        <v/>
      </c>
      <c r="I33" s="23" t="str">
        <f t="shared" si="5"/>
        <v/>
      </c>
      <c r="J33" s="23" t="str">
        <f t="shared" si="6"/>
        <v/>
      </c>
      <c r="K33" s="23" t="str">
        <f t="shared" si="7"/>
        <v/>
      </c>
      <c r="L33" s="23" t="str">
        <f t="shared" si="8"/>
        <v/>
      </c>
      <c r="M33" s="23" t="str">
        <f t="shared" si="9"/>
        <v/>
      </c>
      <c r="N33" s="23" t="str">
        <f t="shared" si="10"/>
        <v/>
      </c>
      <c r="O33" s="23" t="str">
        <f t="shared" si="11"/>
        <v/>
      </c>
      <c r="P33" s="23" t="str">
        <f t="shared" si="12"/>
        <v/>
      </c>
      <c r="Q33" s="23" t="str">
        <f t="shared" si="13"/>
        <v/>
      </c>
      <c r="R33" s="23" t="str">
        <f t="shared" si="14"/>
        <v/>
      </c>
      <c r="S33" s="23" t="str">
        <f t="shared" si="15"/>
        <v/>
      </c>
      <c r="T33" s="23" t="str">
        <f t="shared" si="16"/>
        <v/>
      </c>
      <c r="U33" s="24">
        <f t="shared" si="17"/>
        <v>0</v>
      </c>
      <c r="V33" s="22"/>
      <c r="W33" s="14"/>
      <c r="X33" s="14"/>
      <c r="Y33" s="14"/>
      <c r="Z33" s="14"/>
      <c r="AA33" s="8"/>
      <c r="AB33" s="8"/>
      <c r="AC33" s="8"/>
      <c r="AD33" s="8"/>
      <c r="AE33" s="8"/>
      <c r="AF33" s="8"/>
      <c r="AG33" s="8"/>
      <c r="AH33" s="8"/>
      <c r="AY33" s="50">
        <v>33</v>
      </c>
      <c r="BA33" s="32">
        <v>16</v>
      </c>
      <c r="BB33" s="30">
        <v>30.5</v>
      </c>
      <c r="BC33" s="30" t="s">
        <v>162</v>
      </c>
      <c r="BD33" s="85">
        <f t="shared" si="18"/>
        <v>16</v>
      </c>
      <c r="BE33" s="51">
        <v>2</v>
      </c>
      <c r="BF33" s="26">
        <v>4</v>
      </c>
      <c r="BG33" s="26">
        <v>1.1000000000000001</v>
      </c>
      <c r="BH33" s="86">
        <f t="shared" si="19"/>
        <v>4</v>
      </c>
      <c r="BI33" s="51">
        <v>2.5</v>
      </c>
      <c r="BJ33" s="26">
        <v>9</v>
      </c>
      <c r="BK33" s="26">
        <v>17</v>
      </c>
      <c r="BL33" s="26">
        <v>25</v>
      </c>
      <c r="BM33" s="86">
        <f t="shared" si="20"/>
        <v>9</v>
      </c>
      <c r="BN33" s="51">
        <v>3</v>
      </c>
      <c r="BO33" s="32">
        <v>2</v>
      </c>
      <c r="BP33" s="32">
        <v>2</v>
      </c>
      <c r="BQ33" s="32">
        <v>1.5</v>
      </c>
      <c r="BR33" s="32">
        <v>2.5</v>
      </c>
      <c r="BS33" s="32">
        <v>2</v>
      </c>
      <c r="BT33" s="32">
        <v>2</v>
      </c>
      <c r="BU33" s="32">
        <v>3</v>
      </c>
      <c r="BV33" s="32">
        <v>3.5</v>
      </c>
      <c r="BW33" s="32">
        <v>3.5</v>
      </c>
      <c r="BX33" s="32">
        <v>2.5</v>
      </c>
      <c r="BY33" s="32">
        <v>1</v>
      </c>
      <c r="BZ33" s="81">
        <f t="shared" si="21"/>
        <v>33</v>
      </c>
      <c r="CA33" s="82">
        <f t="shared" si="22"/>
        <v>33</v>
      </c>
    </row>
    <row r="34" spans="1:163" s="4" customFormat="1" ht="29.45" customHeight="1">
      <c r="A34" s="20">
        <v>27</v>
      </c>
      <c r="B34" s="21"/>
      <c r="C34" s="62"/>
      <c r="D34" s="23" t="str">
        <f t="shared" si="0"/>
        <v/>
      </c>
      <c r="E34" s="23" t="str">
        <f t="shared" si="1"/>
        <v/>
      </c>
      <c r="F34" s="23" t="str">
        <f t="shared" si="2"/>
        <v/>
      </c>
      <c r="G34" s="23" t="str">
        <f t="shared" si="3"/>
        <v/>
      </c>
      <c r="H34" s="23" t="str">
        <f t="shared" si="4"/>
        <v/>
      </c>
      <c r="I34" s="23" t="str">
        <f t="shared" si="5"/>
        <v/>
      </c>
      <c r="J34" s="23" t="str">
        <f t="shared" si="6"/>
        <v/>
      </c>
      <c r="K34" s="23" t="str">
        <f t="shared" si="7"/>
        <v/>
      </c>
      <c r="L34" s="23" t="str">
        <f t="shared" si="8"/>
        <v/>
      </c>
      <c r="M34" s="23" t="str">
        <f t="shared" si="9"/>
        <v/>
      </c>
      <c r="N34" s="23" t="str">
        <f t="shared" si="10"/>
        <v/>
      </c>
      <c r="O34" s="23" t="str">
        <f t="shared" si="11"/>
        <v/>
      </c>
      <c r="P34" s="23" t="str">
        <f t="shared" si="12"/>
        <v/>
      </c>
      <c r="Q34" s="23" t="str">
        <f t="shared" si="13"/>
        <v/>
      </c>
      <c r="R34" s="23" t="str">
        <f t="shared" si="14"/>
        <v/>
      </c>
      <c r="S34" s="23" t="str">
        <f t="shared" si="15"/>
        <v/>
      </c>
      <c r="T34" s="23" t="str">
        <f t="shared" si="16"/>
        <v/>
      </c>
      <c r="U34" s="24">
        <f t="shared" si="17"/>
        <v>0</v>
      </c>
      <c r="V34" s="22"/>
      <c r="W34" s="14"/>
      <c r="X34" s="14"/>
      <c r="Y34" s="14"/>
      <c r="Z34" s="14"/>
      <c r="AA34" s="8"/>
      <c r="AB34" s="8"/>
      <c r="AC34" s="8"/>
      <c r="AD34" s="8"/>
      <c r="AE34" s="8"/>
      <c r="AF34" s="8"/>
      <c r="AG34" s="8"/>
      <c r="AH34" s="8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50" t="s">
        <v>37</v>
      </c>
      <c r="AZ34" s="34"/>
      <c r="BA34" s="32">
        <v>15</v>
      </c>
      <c r="BB34" s="30">
        <v>29.5</v>
      </c>
      <c r="BC34" s="30" t="s">
        <v>160</v>
      </c>
      <c r="BD34" s="85">
        <f t="shared" si="18"/>
        <v>15</v>
      </c>
      <c r="BE34" s="51">
        <v>3</v>
      </c>
      <c r="BF34" s="26">
        <v>3.9</v>
      </c>
      <c r="BG34" s="26">
        <v>1.05</v>
      </c>
      <c r="BH34" s="86">
        <f t="shared" si="19"/>
        <v>3.9</v>
      </c>
      <c r="BI34" s="51">
        <v>2</v>
      </c>
      <c r="BJ34" s="26">
        <v>8.8000000000000007</v>
      </c>
      <c r="BK34" s="26">
        <v>16.5</v>
      </c>
      <c r="BL34" s="26">
        <v>20</v>
      </c>
      <c r="BM34" s="86">
        <f t="shared" si="20"/>
        <v>8.8000000000000007</v>
      </c>
      <c r="BN34" s="51">
        <v>2.5</v>
      </c>
      <c r="BO34" s="32">
        <v>1</v>
      </c>
      <c r="BP34" s="32">
        <v>2.5</v>
      </c>
      <c r="BQ34" s="32">
        <v>1.5</v>
      </c>
      <c r="BR34" s="32">
        <v>3</v>
      </c>
      <c r="BS34" s="32">
        <v>2</v>
      </c>
      <c r="BT34" s="32">
        <v>2.5</v>
      </c>
      <c r="BU34" s="32">
        <v>2.5</v>
      </c>
      <c r="BV34" s="32">
        <v>4</v>
      </c>
      <c r="BW34" s="32">
        <v>3.5</v>
      </c>
      <c r="BX34" s="32">
        <v>1.5</v>
      </c>
      <c r="BY34" s="32">
        <v>1.5</v>
      </c>
      <c r="BZ34" s="81">
        <f t="shared" si="21"/>
        <v>33</v>
      </c>
      <c r="CA34" s="82">
        <f t="shared" si="22"/>
        <v>33</v>
      </c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</row>
    <row r="35" spans="1:163" ht="29.45" customHeight="1">
      <c r="A35" s="20">
        <v>28</v>
      </c>
      <c r="B35" s="21"/>
      <c r="C35" s="62"/>
      <c r="D35" s="23" t="str">
        <f t="shared" si="0"/>
        <v/>
      </c>
      <c r="E35" s="23" t="str">
        <f t="shared" si="1"/>
        <v/>
      </c>
      <c r="F35" s="23" t="str">
        <f t="shared" si="2"/>
        <v/>
      </c>
      <c r="G35" s="23" t="str">
        <f t="shared" si="3"/>
        <v/>
      </c>
      <c r="H35" s="23" t="str">
        <f t="shared" si="4"/>
        <v/>
      </c>
      <c r="I35" s="23" t="str">
        <f t="shared" si="5"/>
        <v/>
      </c>
      <c r="J35" s="23" t="str">
        <f t="shared" si="6"/>
        <v/>
      </c>
      <c r="K35" s="23" t="str">
        <f t="shared" si="7"/>
        <v/>
      </c>
      <c r="L35" s="23" t="str">
        <f t="shared" si="8"/>
        <v/>
      </c>
      <c r="M35" s="23" t="str">
        <f t="shared" si="9"/>
        <v/>
      </c>
      <c r="N35" s="23" t="str">
        <f t="shared" si="10"/>
        <v/>
      </c>
      <c r="O35" s="23" t="str">
        <f t="shared" si="11"/>
        <v/>
      </c>
      <c r="P35" s="23" t="str">
        <f t="shared" si="12"/>
        <v/>
      </c>
      <c r="Q35" s="23" t="str">
        <f t="shared" si="13"/>
        <v/>
      </c>
      <c r="R35" s="23" t="str">
        <f t="shared" si="14"/>
        <v/>
      </c>
      <c r="S35" s="23" t="str">
        <f t="shared" si="15"/>
        <v/>
      </c>
      <c r="T35" s="23" t="str">
        <f t="shared" si="16"/>
        <v/>
      </c>
      <c r="U35" s="24">
        <f t="shared" si="17"/>
        <v>0</v>
      </c>
      <c r="V35" s="22"/>
      <c r="W35" s="14"/>
      <c r="X35" s="14"/>
      <c r="Y35" s="14"/>
      <c r="Z35" s="14"/>
      <c r="AA35" s="8"/>
      <c r="AB35" s="8"/>
      <c r="AC35" s="8"/>
      <c r="AD35" s="8"/>
      <c r="AE35" s="8"/>
      <c r="AF35" s="8"/>
      <c r="AG35" s="8"/>
      <c r="AH35" s="8"/>
      <c r="AY35" s="50" t="s">
        <v>38</v>
      </c>
      <c r="BA35" s="32">
        <v>15.5</v>
      </c>
      <c r="BB35" s="30">
        <v>30</v>
      </c>
      <c r="BC35" s="30" t="s">
        <v>161</v>
      </c>
      <c r="BD35" s="85">
        <f t="shared" si="18"/>
        <v>15.5</v>
      </c>
      <c r="BE35" s="51">
        <v>2.5</v>
      </c>
      <c r="BF35" s="26">
        <v>4.0999999999999996</v>
      </c>
      <c r="BG35" s="26">
        <v>1.1499999999999999</v>
      </c>
      <c r="BH35" s="86">
        <f t="shared" si="19"/>
        <v>4.0999999999999996</v>
      </c>
      <c r="BI35" s="51">
        <v>3</v>
      </c>
      <c r="BJ35" s="26">
        <v>8.6</v>
      </c>
      <c r="BK35" s="26">
        <v>16</v>
      </c>
      <c r="BL35" s="26">
        <v>17.5</v>
      </c>
      <c r="BM35" s="86">
        <f t="shared" si="20"/>
        <v>8.6</v>
      </c>
      <c r="BN35" s="51">
        <v>2</v>
      </c>
      <c r="BO35" s="32">
        <v>2</v>
      </c>
      <c r="BP35" s="32">
        <v>2.5</v>
      </c>
      <c r="BQ35" s="32">
        <v>2</v>
      </c>
      <c r="BR35" s="32">
        <v>2</v>
      </c>
      <c r="BS35" s="32">
        <v>1.5</v>
      </c>
      <c r="BT35" s="32">
        <v>2.5</v>
      </c>
      <c r="BU35" s="32">
        <v>2.5</v>
      </c>
      <c r="BV35" s="32">
        <v>3.5</v>
      </c>
      <c r="BW35" s="32">
        <v>3</v>
      </c>
      <c r="BX35" s="32">
        <v>2.5</v>
      </c>
      <c r="BY35" s="32">
        <v>1.5</v>
      </c>
      <c r="BZ35" s="81">
        <f t="shared" si="21"/>
        <v>33</v>
      </c>
      <c r="CA35" s="82">
        <f t="shared" si="22"/>
        <v>33</v>
      </c>
    </row>
    <row r="36" spans="1:163" s="4" customFormat="1" ht="29.45" customHeight="1">
      <c r="A36" s="20">
        <v>29</v>
      </c>
      <c r="B36" s="21"/>
      <c r="C36" s="62"/>
      <c r="D36" s="23" t="str">
        <f t="shared" si="0"/>
        <v/>
      </c>
      <c r="E36" s="23" t="str">
        <f t="shared" si="1"/>
        <v/>
      </c>
      <c r="F36" s="23" t="str">
        <f t="shared" si="2"/>
        <v/>
      </c>
      <c r="G36" s="23" t="str">
        <f t="shared" si="3"/>
        <v/>
      </c>
      <c r="H36" s="23" t="str">
        <f t="shared" si="4"/>
        <v/>
      </c>
      <c r="I36" s="23" t="str">
        <f t="shared" si="5"/>
        <v/>
      </c>
      <c r="J36" s="23" t="str">
        <f t="shared" si="6"/>
        <v/>
      </c>
      <c r="K36" s="23" t="str">
        <f t="shared" si="7"/>
        <v/>
      </c>
      <c r="L36" s="23" t="str">
        <f t="shared" si="8"/>
        <v/>
      </c>
      <c r="M36" s="23" t="str">
        <f t="shared" si="9"/>
        <v/>
      </c>
      <c r="N36" s="23" t="str">
        <f t="shared" si="10"/>
        <v/>
      </c>
      <c r="O36" s="23" t="str">
        <f t="shared" si="11"/>
        <v/>
      </c>
      <c r="P36" s="23" t="str">
        <f t="shared" si="12"/>
        <v/>
      </c>
      <c r="Q36" s="23" t="str">
        <f t="shared" si="13"/>
        <v/>
      </c>
      <c r="R36" s="23" t="str">
        <f t="shared" si="14"/>
        <v/>
      </c>
      <c r="S36" s="23" t="str">
        <f t="shared" si="15"/>
        <v/>
      </c>
      <c r="T36" s="23" t="str">
        <f t="shared" si="16"/>
        <v/>
      </c>
      <c r="U36" s="24">
        <f t="shared" si="17"/>
        <v>0</v>
      </c>
      <c r="V36" s="22"/>
      <c r="W36" s="14"/>
      <c r="X36" s="14"/>
      <c r="Y36" s="14"/>
      <c r="Z36" s="14"/>
      <c r="AA36" s="8"/>
      <c r="AB36" s="8"/>
      <c r="AC36" s="8"/>
      <c r="AD36" s="8"/>
      <c r="AE36" s="8"/>
      <c r="AF36" s="8"/>
      <c r="AG36" s="8"/>
      <c r="AH36" s="8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50">
        <v>34</v>
      </c>
      <c r="AZ36" s="34"/>
      <c r="BA36" s="32">
        <v>16</v>
      </c>
      <c r="BB36" s="30">
        <v>30.5</v>
      </c>
      <c r="BC36" s="30" t="s">
        <v>162</v>
      </c>
      <c r="BD36" s="85">
        <f t="shared" si="18"/>
        <v>16</v>
      </c>
      <c r="BE36" s="51">
        <v>2</v>
      </c>
      <c r="BF36" s="26">
        <v>4</v>
      </c>
      <c r="BG36" s="26">
        <v>1.1000000000000001</v>
      </c>
      <c r="BH36" s="86">
        <f t="shared" si="19"/>
        <v>4</v>
      </c>
      <c r="BI36" s="51">
        <v>2.5</v>
      </c>
      <c r="BJ36" s="26">
        <v>9</v>
      </c>
      <c r="BK36" s="26">
        <v>17</v>
      </c>
      <c r="BL36" s="26">
        <v>25</v>
      </c>
      <c r="BM36" s="86">
        <f t="shared" si="20"/>
        <v>9</v>
      </c>
      <c r="BN36" s="51">
        <v>3</v>
      </c>
      <c r="BO36" s="32">
        <v>2</v>
      </c>
      <c r="BP36" s="32">
        <v>2</v>
      </c>
      <c r="BQ36" s="32">
        <v>1.5</v>
      </c>
      <c r="BR36" s="32">
        <v>2.5</v>
      </c>
      <c r="BS36" s="32">
        <v>2</v>
      </c>
      <c r="BT36" s="32">
        <v>2</v>
      </c>
      <c r="BU36" s="32">
        <v>3.5</v>
      </c>
      <c r="BV36" s="32">
        <v>4</v>
      </c>
      <c r="BW36" s="32">
        <v>3.5</v>
      </c>
      <c r="BX36" s="32">
        <v>2.5</v>
      </c>
      <c r="BY36" s="32">
        <v>1</v>
      </c>
      <c r="BZ36" s="81">
        <f t="shared" si="21"/>
        <v>34</v>
      </c>
      <c r="CA36" s="82">
        <f t="shared" si="22"/>
        <v>34</v>
      </c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</row>
    <row r="37" spans="1:163" ht="29.45" customHeight="1">
      <c r="A37" s="20">
        <v>30</v>
      </c>
      <c r="B37" s="21"/>
      <c r="C37" s="62"/>
      <c r="D37" s="23" t="str">
        <f t="shared" si="0"/>
        <v/>
      </c>
      <c r="E37" s="23" t="str">
        <f t="shared" si="1"/>
        <v/>
      </c>
      <c r="F37" s="23" t="str">
        <f t="shared" si="2"/>
        <v/>
      </c>
      <c r="G37" s="23" t="str">
        <f t="shared" si="3"/>
        <v/>
      </c>
      <c r="H37" s="23" t="str">
        <f t="shared" si="4"/>
        <v/>
      </c>
      <c r="I37" s="23" t="str">
        <f t="shared" si="5"/>
        <v/>
      </c>
      <c r="J37" s="23" t="str">
        <f t="shared" si="6"/>
        <v/>
      </c>
      <c r="K37" s="23" t="str">
        <f t="shared" si="7"/>
        <v/>
      </c>
      <c r="L37" s="23" t="str">
        <f t="shared" si="8"/>
        <v/>
      </c>
      <c r="M37" s="23" t="str">
        <f t="shared" si="9"/>
        <v/>
      </c>
      <c r="N37" s="23" t="str">
        <f t="shared" si="10"/>
        <v/>
      </c>
      <c r="O37" s="23" t="str">
        <f t="shared" si="11"/>
        <v/>
      </c>
      <c r="P37" s="23" t="str">
        <f t="shared" si="12"/>
        <v/>
      </c>
      <c r="Q37" s="23" t="str">
        <f t="shared" si="13"/>
        <v/>
      </c>
      <c r="R37" s="23" t="str">
        <f t="shared" si="14"/>
        <v/>
      </c>
      <c r="S37" s="23" t="str">
        <f t="shared" si="15"/>
        <v/>
      </c>
      <c r="T37" s="23" t="str">
        <f t="shared" si="16"/>
        <v/>
      </c>
      <c r="U37" s="24">
        <f t="shared" si="17"/>
        <v>0</v>
      </c>
      <c r="V37" s="22"/>
      <c r="W37" s="14"/>
      <c r="X37" s="14"/>
      <c r="Y37" s="14"/>
      <c r="Z37" s="14"/>
      <c r="AA37" s="8"/>
      <c r="AB37" s="8"/>
      <c r="AC37" s="8"/>
      <c r="AD37" s="8"/>
      <c r="AE37" s="8"/>
      <c r="AF37" s="8"/>
      <c r="AG37" s="8"/>
      <c r="AH37" s="8"/>
      <c r="AY37" s="50" t="s">
        <v>39</v>
      </c>
      <c r="BA37" s="32">
        <v>15</v>
      </c>
      <c r="BB37" s="30">
        <v>29.5</v>
      </c>
      <c r="BC37" s="30" t="s">
        <v>160</v>
      </c>
      <c r="BD37" s="85">
        <f t="shared" si="18"/>
        <v>15</v>
      </c>
      <c r="BE37" s="51">
        <v>3</v>
      </c>
      <c r="BF37" s="26">
        <v>3.9</v>
      </c>
      <c r="BG37" s="26">
        <v>1.05</v>
      </c>
      <c r="BH37" s="86">
        <f t="shared" si="19"/>
        <v>3.9</v>
      </c>
      <c r="BI37" s="51">
        <v>2</v>
      </c>
      <c r="BJ37" s="26">
        <v>8.8000000000000007</v>
      </c>
      <c r="BK37" s="26">
        <v>16.5</v>
      </c>
      <c r="BL37" s="26">
        <v>20</v>
      </c>
      <c r="BM37" s="86">
        <f t="shared" si="20"/>
        <v>8.8000000000000007</v>
      </c>
      <c r="BN37" s="51">
        <v>2.5</v>
      </c>
      <c r="BO37" s="32">
        <v>1</v>
      </c>
      <c r="BP37" s="32">
        <v>2.5</v>
      </c>
      <c r="BQ37" s="32">
        <v>1.5</v>
      </c>
      <c r="BR37" s="32">
        <v>3</v>
      </c>
      <c r="BS37" s="32">
        <v>2</v>
      </c>
      <c r="BT37" s="32">
        <v>2.5</v>
      </c>
      <c r="BU37" s="32">
        <v>2.5</v>
      </c>
      <c r="BV37" s="32">
        <v>4</v>
      </c>
      <c r="BW37" s="32">
        <v>3.5</v>
      </c>
      <c r="BX37" s="32">
        <v>2</v>
      </c>
      <c r="BY37" s="32">
        <v>2</v>
      </c>
      <c r="BZ37" s="81">
        <f t="shared" si="21"/>
        <v>34</v>
      </c>
      <c r="CA37" s="82">
        <f t="shared" si="22"/>
        <v>34</v>
      </c>
    </row>
    <row r="38" spans="1:163" s="4" customFormat="1" ht="29.45" customHeight="1">
      <c r="A38" s="20">
        <v>31</v>
      </c>
      <c r="B38" s="21"/>
      <c r="C38" s="62"/>
      <c r="D38" s="23" t="str">
        <f t="shared" si="0"/>
        <v/>
      </c>
      <c r="E38" s="23" t="str">
        <f t="shared" si="1"/>
        <v/>
      </c>
      <c r="F38" s="23" t="str">
        <f t="shared" si="2"/>
        <v/>
      </c>
      <c r="G38" s="23" t="str">
        <f t="shared" si="3"/>
        <v/>
      </c>
      <c r="H38" s="23" t="str">
        <f t="shared" si="4"/>
        <v/>
      </c>
      <c r="I38" s="23" t="str">
        <f t="shared" si="5"/>
        <v/>
      </c>
      <c r="J38" s="23" t="str">
        <f t="shared" si="6"/>
        <v/>
      </c>
      <c r="K38" s="23" t="str">
        <f t="shared" si="7"/>
        <v/>
      </c>
      <c r="L38" s="23" t="str">
        <f t="shared" si="8"/>
        <v/>
      </c>
      <c r="M38" s="23" t="str">
        <f t="shared" si="9"/>
        <v/>
      </c>
      <c r="N38" s="23" t="str">
        <f t="shared" si="10"/>
        <v/>
      </c>
      <c r="O38" s="23" t="str">
        <f t="shared" si="11"/>
        <v/>
      </c>
      <c r="P38" s="23" t="str">
        <f t="shared" si="12"/>
        <v/>
      </c>
      <c r="Q38" s="23" t="str">
        <f t="shared" si="13"/>
        <v/>
      </c>
      <c r="R38" s="23" t="str">
        <f t="shared" si="14"/>
        <v/>
      </c>
      <c r="S38" s="23" t="str">
        <f t="shared" si="15"/>
        <v/>
      </c>
      <c r="T38" s="23" t="str">
        <f t="shared" si="16"/>
        <v/>
      </c>
      <c r="U38" s="24">
        <f t="shared" si="17"/>
        <v>0</v>
      </c>
      <c r="V38" s="22"/>
      <c r="W38" s="14"/>
      <c r="X38" s="14"/>
      <c r="Y38" s="14"/>
      <c r="Z38" s="14"/>
      <c r="AA38" s="8"/>
      <c r="AB38" s="8"/>
      <c r="AC38" s="8"/>
      <c r="AD38" s="8"/>
      <c r="AE38" s="8"/>
      <c r="AF38" s="8"/>
      <c r="AG38" s="8"/>
      <c r="AH38" s="8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50" t="s">
        <v>40</v>
      </c>
      <c r="AZ38" s="34"/>
      <c r="BA38" s="32">
        <v>15.5</v>
      </c>
      <c r="BB38" s="30">
        <v>30</v>
      </c>
      <c r="BC38" s="30" t="s">
        <v>161</v>
      </c>
      <c r="BD38" s="85">
        <f t="shared" si="18"/>
        <v>15.5</v>
      </c>
      <c r="BE38" s="51">
        <v>2.5</v>
      </c>
      <c r="BF38" s="26">
        <v>4.0999999999999996</v>
      </c>
      <c r="BG38" s="26">
        <v>1.1499999999999999</v>
      </c>
      <c r="BH38" s="86">
        <f t="shared" si="19"/>
        <v>4.0999999999999996</v>
      </c>
      <c r="BI38" s="51">
        <v>3</v>
      </c>
      <c r="BJ38" s="26">
        <v>8.6</v>
      </c>
      <c r="BK38" s="26">
        <v>16</v>
      </c>
      <c r="BL38" s="26">
        <v>17.5</v>
      </c>
      <c r="BM38" s="86">
        <f t="shared" si="20"/>
        <v>8.6</v>
      </c>
      <c r="BN38" s="51">
        <v>2</v>
      </c>
      <c r="BO38" s="32">
        <v>2</v>
      </c>
      <c r="BP38" s="32">
        <v>2.5</v>
      </c>
      <c r="BQ38" s="32">
        <v>2</v>
      </c>
      <c r="BR38" s="32">
        <v>2</v>
      </c>
      <c r="BS38" s="32">
        <v>1.5</v>
      </c>
      <c r="BT38" s="32">
        <v>2.5</v>
      </c>
      <c r="BU38" s="32">
        <v>2.5</v>
      </c>
      <c r="BV38" s="32">
        <v>3.5</v>
      </c>
      <c r="BW38" s="32">
        <v>4</v>
      </c>
      <c r="BX38" s="32">
        <v>2.5</v>
      </c>
      <c r="BY38" s="32">
        <v>1.5</v>
      </c>
      <c r="BZ38" s="81">
        <f t="shared" si="21"/>
        <v>34</v>
      </c>
      <c r="CA38" s="82">
        <f t="shared" si="22"/>
        <v>34</v>
      </c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</row>
    <row r="39" spans="1:163" ht="29.45" customHeight="1">
      <c r="A39" s="20">
        <v>32</v>
      </c>
      <c r="B39" s="21"/>
      <c r="C39" s="62"/>
      <c r="D39" s="23" t="str">
        <f t="shared" si="0"/>
        <v/>
      </c>
      <c r="E39" s="23" t="str">
        <f t="shared" si="1"/>
        <v/>
      </c>
      <c r="F39" s="23" t="str">
        <f t="shared" si="2"/>
        <v/>
      </c>
      <c r="G39" s="23" t="str">
        <f t="shared" si="3"/>
        <v/>
      </c>
      <c r="H39" s="23" t="str">
        <f t="shared" si="4"/>
        <v/>
      </c>
      <c r="I39" s="23" t="str">
        <f t="shared" si="5"/>
        <v/>
      </c>
      <c r="J39" s="23" t="str">
        <f t="shared" si="6"/>
        <v/>
      </c>
      <c r="K39" s="23" t="str">
        <f t="shared" si="7"/>
        <v/>
      </c>
      <c r="L39" s="23" t="str">
        <f t="shared" si="8"/>
        <v/>
      </c>
      <c r="M39" s="23" t="str">
        <f t="shared" si="9"/>
        <v/>
      </c>
      <c r="N39" s="23" t="str">
        <f t="shared" si="10"/>
        <v/>
      </c>
      <c r="O39" s="23" t="str">
        <f t="shared" si="11"/>
        <v/>
      </c>
      <c r="P39" s="23" t="str">
        <f t="shared" si="12"/>
        <v/>
      </c>
      <c r="Q39" s="23" t="str">
        <f t="shared" si="13"/>
        <v/>
      </c>
      <c r="R39" s="23" t="str">
        <f t="shared" si="14"/>
        <v/>
      </c>
      <c r="S39" s="23" t="str">
        <f t="shared" si="15"/>
        <v/>
      </c>
      <c r="T39" s="23" t="str">
        <f t="shared" si="16"/>
        <v/>
      </c>
      <c r="U39" s="24">
        <f t="shared" si="17"/>
        <v>0</v>
      </c>
      <c r="V39" s="22"/>
      <c r="W39" s="14"/>
      <c r="X39" s="14"/>
      <c r="Y39" s="14"/>
      <c r="Z39" s="14"/>
      <c r="AA39" s="8"/>
      <c r="AB39" s="8"/>
      <c r="AC39" s="8"/>
      <c r="AD39" s="8"/>
      <c r="AE39" s="8"/>
      <c r="AF39" s="8"/>
      <c r="AG39" s="8"/>
      <c r="AH39" s="8"/>
      <c r="AY39" s="50">
        <v>35</v>
      </c>
      <c r="BA39" s="32">
        <v>16.5</v>
      </c>
      <c r="BB39" s="30">
        <v>31</v>
      </c>
      <c r="BC39" s="30" t="s">
        <v>163</v>
      </c>
      <c r="BD39" s="85">
        <f t="shared" si="18"/>
        <v>16.5</v>
      </c>
      <c r="BE39" s="79">
        <v>1.5</v>
      </c>
      <c r="BF39" s="26">
        <v>3.9</v>
      </c>
      <c r="BG39" s="26">
        <v>1.05</v>
      </c>
      <c r="BH39" s="86">
        <f t="shared" si="19"/>
        <v>3.9</v>
      </c>
      <c r="BI39" s="51">
        <v>2</v>
      </c>
      <c r="BJ39" s="26">
        <v>8.4</v>
      </c>
      <c r="BK39" s="26">
        <v>15.5</v>
      </c>
      <c r="BL39" s="26">
        <v>15.5</v>
      </c>
      <c r="BM39" s="86">
        <f t="shared" si="20"/>
        <v>8.4</v>
      </c>
      <c r="BN39" s="51">
        <v>1.5</v>
      </c>
      <c r="BO39" s="32">
        <v>2</v>
      </c>
      <c r="BP39" s="32">
        <v>3</v>
      </c>
      <c r="BQ39" s="32">
        <v>2</v>
      </c>
      <c r="BR39" s="32">
        <v>2.5</v>
      </c>
      <c r="BS39" s="32">
        <v>2</v>
      </c>
      <c r="BT39" s="32">
        <v>2.5</v>
      </c>
      <c r="BU39" s="32">
        <v>3.5</v>
      </c>
      <c r="BV39" s="32">
        <v>4</v>
      </c>
      <c r="BW39" s="32">
        <v>4</v>
      </c>
      <c r="BX39" s="32">
        <v>2.5</v>
      </c>
      <c r="BY39" s="32">
        <v>2</v>
      </c>
      <c r="BZ39" s="81">
        <f t="shared" si="21"/>
        <v>35</v>
      </c>
      <c r="CA39" s="82">
        <f t="shared" si="22"/>
        <v>35</v>
      </c>
    </row>
    <row r="40" spans="1:163" s="4" customFormat="1" ht="29.45" customHeight="1">
      <c r="A40" s="20">
        <v>33</v>
      </c>
      <c r="B40" s="21"/>
      <c r="C40" s="62"/>
      <c r="D40" s="23" t="str">
        <f t="shared" ref="D40:D71" si="23">IFERROR(IF($A40="","",VLOOKUP($V40,MASTERCOPY,6,0)),"")</f>
        <v/>
      </c>
      <c r="E40" s="23" t="str">
        <f t="shared" ref="E40:E71" si="24">IFERROR(IF($A40="","",VLOOKUP($V40,MASTERCOPY,7,0)),"")</f>
        <v/>
      </c>
      <c r="F40" s="23" t="str">
        <f t="shared" ref="F40:F71" si="25">IFERROR(IF($A40="","",VLOOKUP($V40,MASTERCOPY,10,0)),"")</f>
        <v/>
      </c>
      <c r="G40" s="23" t="str">
        <f t="shared" ref="G40:G71" si="26">IFERROR(IF($A40="","",VLOOKUP($V40,MASTERCOPY,11,0)),"")</f>
        <v/>
      </c>
      <c r="H40" s="23" t="str">
        <f t="shared" ref="H40:H71" si="27">IFERROR(IF($A40="","",VLOOKUP($V40,MASTERCOPY,15,0)),"")</f>
        <v/>
      </c>
      <c r="I40" s="23" t="str">
        <f t="shared" ref="I40:I71" si="28">IFERROR(IF($A40="","",VLOOKUP($V40,MASTERCOPY,16,0)),"")</f>
        <v/>
      </c>
      <c r="J40" s="23" t="str">
        <f t="shared" ref="J40:J71" si="29">IFERROR(IF($A40="","",VLOOKUP($V40,MASTERCOPY,17,0)),"")</f>
        <v/>
      </c>
      <c r="K40" s="23" t="str">
        <f t="shared" ref="K40:K71" si="30">IFERROR(IF($A40="","",VLOOKUP($V40,MASTERCOPY,18,0)),"")</f>
        <v/>
      </c>
      <c r="L40" s="23" t="str">
        <f t="shared" ref="L40:L71" si="31">IFERROR(IF($A40="","",VLOOKUP($V40,MASTERCOPY,19,0)),"")</f>
        <v/>
      </c>
      <c r="M40" s="23" t="str">
        <f t="shared" ref="M40:M71" si="32">IFERROR(IF($A40="","",VLOOKUP($V40,MASTERCOPY,20,0)),"")</f>
        <v/>
      </c>
      <c r="N40" s="23" t="str">
        <f t="shared" ref="N40:N71" si="33">IFERROR(IF($A40="","",VLOOKUP($V40,MASTERCOPY,21,0)),"")</f>
        <v/>
      </c>
      <c r="O40" s="23" t="str">
        <f t="shared" ref="O40:O71" si="34">IFERROR(IF($A40="","",VLOOKUP($V40,MASTERCOPY,22,0)),"")</f>
        <v/>
      </c>
      <c r="P40" s="23" t="str">
        <f t="shared" ref="P40:P71" si="35">IFERROR(IF($A40="","",VLOOKUP($V40,MASTERCOPY,23,0)),"")</f>
        <v/>
      </c>
      <c r="Q40" s="23" t="str">
        <f t="shared" ref="Q40:Q71" si="36">IFERROR(IF($A40="","",VLOOKUP($V40,MASTERCOPY,24,0)),"")</f>
        <v/>
      </c>
      <c r="R40" s="23" t="str">
        <f t="shared" ref="R40:R71" si="37">IFERROR(IF($A40="","",VLOOKUP($V40,MASTERCOPY,25,0)),"")</f>
        <v/>
      </c>
      <c r="S40" s="23" t="str">
        <f t="shared" ref="S40:S71" si="38">IFERROR(IF($A40="","",VLOOKUP($V40,MASTERCOPY,26,0)),"")</f>
        <v/>
      </c>
      <c r="T40" s="23" t="str">
        <f t="shared" ref="T40:T71" si="39">IFERROR(IF($A40="","",VLOOKUP($V40,MASTERCOPY,27,0)),"")</f>
        <v/>
      </c>
      <c r="U40" s="24">
        <f t="shared" si="17"/>
        <v>0</v>
      </c>
      <c r="V40" s="22"/>
      <c r="W40" s="14"/>
      <c r="X40" s="14"/>
      <c r="Y40" s="14"/>
      <c r="Z40" s="14"/>
      <c r="AA40" s="8"/>
      <c r="AB40" s="8"/>
      <c r="AC40" s="8"/>
      <c r="AD40" s="8"/>
      <c r="AE40" s="8"/>
      <c r="AF40" s="8"/>
      <c r="AG40" s="8"/>
      <c r="AH40" s="8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50" t="s">
        <v>41</v>
      </c>
      <c r="AZ40" s="34"/>
      <c r="BA40" s="32">
        <v>16</v>
      </c>
      <c r="BB40" s="30">
        <v>30.5</v>
      </c>
      <c r="BC40" s="30" t="s">
        <v>162</v>
      </c>
      <c r="BD40" s="85">
        <f t="shared" si="18"/>
        <v>16</v>
      </c>
      <c r="BE40" s="51">
        <v>2</v>
      </c>
      <c r="BF40" s="26">
        <v>3.7</v>
      </c>
      <c r="BG40" s="26">
        <v>0.95</v>
      </c>
      <c r="BH40" s="86">
        <f t="shared" si="19"/>
        <v>3.7</v>
      </c>
      <c r="BI40" s="51">
        <v>1</v>
      </c>
      <c r="BJ40" s="26">
        <v>8.4</v>
      </c>
      <c r="BK40" s="26">
        <v>15.5</v>
      </c>
      <c r="BL40" s="26">
        <v>15.5</v>
      </c>
      <c r="BM40" s="86">
        <f t="shared" si="20"/>
        <v>8.4</v>
      </c>
      <c r="BN40" s="51">
        <v>1.5</v>
      </c>
      <c r="BO40" s="32">
        <v>2</v>
      </c>
      <c r="BP40" s="32">
        <v>2.5</v>
      </c>
      <c r="BQ40" s="32">
        <v>2</v>
      </c>
      <c r="BR40" s="32">
        <v>3</v>
      </c>
      <c r="BS40" s="32">
        <v>2</v>
      </c>
      <c r="BT40" s="32">
        <v>3</v>
      </c>
      <c r="BU40" s="32">
        <v>3</v>
      </c>
      <c r="BV40" s="32">
        <v>4.5</v>
      </c>
      <c r="BW40" s="32">
        <v>4.5</v>
      </c>
      <c r="BX40" s="32">
        <v>2.5</v>
      </c>
      <c r="BY40" s="32">
        <v>1.5</v>
      </c>
      <c r="BZ40" s="81">
        <f t="shared" si="21"/>
        <v>35</v>
      </c>
      <c r="CA40" s="82">
        <f t="shared" si="22"/>
        <v>35</v>
      </c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</row>
    <row r="41" spans="1:163" ht="29.45" customHeight="1">
      <c r="A41" s="20">
        <v>34</v>
      </c>
      <c r="B41" s="21"/>
      <c r="C41" s="62"/>
      <c r="D41" s="23" t="str">
        <f t="shared" si="23"/>
        <v/>
      </c>
      <c r="E41" s="23" t="str">
        <f t="shared" si="24"/>
        <v/>
      </c>
      <c r="F41" s="23" t="str">
        <f t="shared" si="25"/>
        <v/>
      </c>
      <c r="G41" s="23" t="str">
        <f t="shared" si="26"/>
        <v/>
      </c>
      <c r="H41" s="23" t="str">
        <f t="shared" si="27"/>
        <v/>
      </c>
      <c r="I41" s="23" t="str">
        <f t="shared" si="28"/>
        <v/>
      </c>
      <c r="J41" s="23" t="str">
        <f t="shared" si="29"/>
        <v/>
      </c>
      <c r="K41" s="23" t="str">
        <f t="shared" si="30"/>
        <v/>
      </c>
      <c r="L41" s="23" t="str">
        <f t="shared" si="31"/>
        <v/>
      </c>
      <c r="M41" s="23" t="str">
        <f t="shared" si="32"/>
        <v/>
      </c>
      <c r="N41" s="23" t="str">
        <f t="shared" si="33"/>
        <v/>
      </c>
      <c r="O41" s="23" t="str">
        <f t="shared" si="34"/>
        <v/>
      </c>
      <c r="P41" s="23" t="str">
        <f t="shared" si="35"/>
        <v/>
      </c>
      <c r="Q41" s="23" t="str">
        <f t="shared" si="36"/>
        <v/>
      </c>
      <c r="R41" s="23" t="str">
        <f t="shared" si="37"/>
        <v/>
      </c>
      <c r="S41" s="23" t="str">
        <f t="shared" si="38"/>
        <v/>
      </c>
      <c r="T41" s="23" t="str">
        <f t="shared" si="39"/>
        <v/>
      </c>
      <c r="U41" s="24">
        <f t="shared" si="17"/>
        <v>0</v>
      </c>
      <c r="V41" s="22"/>
      <c r="W41" s="14"/>
      <c r="X41" s="14"/>
      <c r="Y41" s="14"/>
      <c r="Z41" s="14"/>
      <c r="AA41" s="8"/>
      <c r="AB41" s="8"/>
      <c r="AC41" s="8"/>
      <c r="AD41" s="8"/>
      <c r="AE41" s="8"/>
      <c r="AF41" s="8"/>
      <c r="AG41" s="8"/>
      <c r="AH41" s="8"/>
      <c r="AY41" s="50" t="s">
        <v>42</v>
      </c>
      <c r="BA41" s="32">
        <v>17</v>
      </c>
      <c r="BB41" s="30">
        <v>31.5</v>
      </c>
      <c r="BC41" s="30" t="s">
        <v>164</v>
      </c>
      <c r="BD41" s="85">
        <f t="shared" si="18"/>
        <v>17</v>
      </c>
      <c r="BE41" s="51">
        <v>1</v>
      </c>
      <c r="BF41" s="26">
        <v>3.8</v>
      </c>
      <c r="BG41" s="26">
        <v>1</v>
      </c>
      <c r="BH41" s="86">
        <f t="shared" si="19"/>
        <v>3.8</v>
      </c>
      <c r="BI41" s="51">
        <v>1.5</v>
      </c>
      <c r="BJ41" s="26">
        <v>8.6</v>
      </c>
      <c r="BK41" s="26">
        <v>16</v>
      </c>
      <c r="BL41" s="26">
        <v>17.5</v>
      </c>
      <c r="BM41" s="86">
        <f t="shared" si="20"/>
        <v>8.6</v>
      </c>
      <c r="BN41" s="51">
        <v>2</v>
      </c>
      <c r="BO41" s="32">
        <v>2</v>
      </c>
      <c r="BP41" s="32">
        <v>2.5</v>
      </c>
      <c r="BQ41" s="32">
        <v>2</v>
      </c>
      <c r="BR41" s="32">
        <v>2.5</v>
      </c>
      <c r="BS41" s="32">
        <v>2</v>
      </c>
      <c r="BT41" s="32">
        <v>2.5</v>
      </c>
      <c r="BU41" s="32">
        <v>3</v>
      </c>
      <c r="BV41" s="32">
        <v>5</v>
      </c>
      <c r="BW41" s="32">
        <v>5</v>
      </c>
      <c r="BX41" s="32">
        <v>2</v>
      </c>
      <c r="BY41" s="32">
        <v>2</v>
      </c>
      <c r="BZ41" s="81">
        <f t="shared" si="21"/>
        <v>35</v>
      </c>
      <c r="CA41" s="82">
        <f t="shared" si="22"/>
        <v>35</v>
      </c>
    </row>
    <row r="42" spans="1:163" s="4" customFormat="1" ht="29.45" customHeight="1">
      <c r="A42" s="20">
        <v>35</v>
      </c>
      <c r="B42" s="21"/>
      <c r="C42" s="62"/>
      <c r="D42" s="23" t="str">
        <f t="shared" si="23"/>
        <v/>
      </c>
      <c r="E42" s="23" t="str">
        <f t="shared" si="24"/>
        <v/>
      </c>
      <c r="F42" s="23" t="str">
        <f t="shared" si="25"/>
        <v/>
      </c>
      <c r="G42" s="23" t="str">
        <f t="shared" si="26"/>
        <v/>
      </c>
      <c r="H42" s="23" t="str">
        <f t="shared" si="27"/>
        <v/>
      </c>
      <c r="I42" s="23" t="str">
        <f t="shared" si="28"/>
        <v/>
      </c>
      <c r="J42" s="23" t="str">
        <f t="shared" si="29"/>
        <v/>
      </c>
      <c r="K42" s="23" t="str">
        <f t="shared" si="30"/>
        <v/>
      </c>
      <c r="L42" s="23" t="str">
        <f t="shared" si="31"/>
        <v/>
      </c>
      <c r="M42" s="23" t="str">
        <f t="shared" si="32"/>
        <v/>
      </c>
      <c r="N42" s="23" t="str">
        <f t="shared" si="33"/>
        <v/>
      </c>
      <c r="O42" s="23" t="str">
        <f t="shared" si="34"/>
        <v/>
      </c>
      <c r="P42" s="23" t="str">
        <f t="shared" si="35"/>
        <v/>
      </c>
      <c r="Q42" s="23" t="str">
        <f t="shared" si="36"/>
        <v/>
      </c>
      <c r="R42" s="23" t="str">
        <f t="shared" si="37"/>
        <v/>
      </c>
      <c r="S42" s="23" t="str">
        <f t="shared" si="38"/>
        <v/>
      </c>
      <c r="T42" s="23" t="str">
        <f t="shared" si="39"/>
        <v/>
      </c>
      <c r="U42" s="24">
        <f t="shared" si="17"/>
        <v>0</v>
      </c>
      <c r="V42" s="22"/>
      <c r="W42" s="14"/>
      <c r="X42" s="14"/>
      <c r="Y42" s="14"/>
      <c r="Z42" s="14"/>
      <c r="AA42" s="8"/>
      <c r="AB42" s="8"/>
      <c r="AC42" s="8"/>
      <c r="AD42" s="8"/>
      <c r="AE42" s="8"/>
      <c r="AF42" s="8"/>
      <c r="AG42" s="8"/>
      <c r="AH42" s="8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50">
        <v>36</v>
      </c>
      <c r="AZ42" s="34"/>
      <c r="BA42" s="32">
        <v>16</v>
      </c>
      <c r="BB42" s="30">
        <v>30.5</v>
      </c>
      <c r="BC42" s="30" t="s">
        <v>162</v>
      </c>
      <c r="BD42" s="85">
        <f t="shared" si="18"/>
        <v>16</v>
      </c>
      <c r="BE42" s="51">
        <v>2</v>
      </c>
      <c r="BF42" s="26">
        <v>3.8</v>
      </c>
      <c r="BG42" s="26">
        <v>1</v>
      </c>
      <c r="BH42" s="86">
        <f t="shared" si="19"/>
        <v>3.8</v>
      </c>
      <c r="BI42" s="51">
        <v>1.5</v>
      </c>
      <c r="BJ42" s="26">
        <v>8.8000000000000007</v>
      </c>
      <c r="BK42" s="26">
        <v>16.5</v>
      </c>
      <c r="BL42" s="26">
        <v>20</v>
      </c>
      <c r="BM42" s="86">
        <f t="shared" si="20"/>
        <v>8.8000000000000007</v>
      </c>
      <c r="BN42" s="51">
        <v>2.5</v>
      </c>
      <c r="BO42" s="32">
        <v>2</v>
      </c>
      <c r="BP42" s="32">
        <v>3</v>
      </c>
      <c r="BQ42" s="32">
        <v>2</v>
      </c>
      <c r="BR42" s="32">
        <v>3</v>
      </c>
      <c r="BS42" s="32">
        <v>2</v>
      </c>
      <c r="BT42" s="32">
        <v>3</v>
      </c>
      <c r="BU42" s="32">
        <v>4</v>
      </c>
      <c r="BV42" s="32">
        <v>4</v>
      </c>
      <c r="BW42" s="32">
        <v>3</v>
      </c>
      <c r="BX42" s="32">
        <v>2</v>
      </c>
      <c r="BY42" s="32">
        <v>2</v>
      </c>
      <c r="BZ42" s="81">
        <f t="shared" si="21"/>
        <v>36</v>
      </c>
      <c r="CA42" s="82">
        <f t="shared" si="22"/>
        <v>36</v>
      </c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</row>
    <row r="43" spans="1:163" ht="29.45" customHeight="1">
      <c r="A43" s="20">
        <v>36</v>
      </c>
      <c r="B43" s="21"/>
      <c r="C43" s="62"/>
      <c r="D43" s="23" t="str">
        <f t="shared" si="23"/>
        <v/>
      </c>
      <c r="E43" s="23" t="str">
        <f t="shared" si="24"/>
        <v/>
      </c>
      <c r="F43" s="23" t="str">
        <f t="shared" si="25"/>
        <v/>
      </c>
      <c r="G43" s="23" t="str">
        <f t="shared" si="26"/>
        <v/>
      </c>
      <c r="H43" s="23" t="str">
        <f t="shared" si="27"/>
        <v/>
      </c>
      <c r="I43" s="23" t="str">
        <f t="shared" si="28"/>
        <v/>
      </c>
      <c r="J43" s="23" t="str">
        <f t="shared" si="29"/>
        <v/>
      </c>
      <c r="K43" s="23" t="str">
        <f t="shared" si="30"/>
        <v/>
      </c>
      <c r="L43" s="23" t="str">
        <f t="shared" si="31"/>
        <v/>
      </c>
      <c r="M43" s="23" t="str">
        <f t="shared" si="32"/>
        <v/>
      </c>
      <c r="N43" s="23" t="str">
        <f t="shared" si="33"/>
        <v/>
      </c>
      <c r="O43" s="23" t="str">
        <f t="shared" si="34"/>
        <v/>
      </c>
      <c r="P43" s="23" t="str">
        <f t="shared" si="35"/>
        <v/>
      </c>
      <c r="Q43" s="23" t="str">
        <f t="shared" si="36"/>
        <v/>
      </c>
      <c r="R43" s="23" t="str">
        <f t="shared" si="37"/>
        <v/>
      </c>
      <c r="S43" s="23" t="str">
        <f t="shared" si="38"/>
        <v/>
      </c>
      <c r="T43" s="23" t="str">
        <f t="shared" si="39"/>
        <v/>
      </c>
      <c r="U43" s="24">
        <f t="shared" si="17"/>
        <v>0</v>
      </c>
      <c r="V43" s="22"/>
      <c r="W43" s="14"/>
      <c r="X43" s="14"/>
      <c r="Y43" s="14"/>
      <c r="Z43" s="14"/>
      <c r="AA43" s="8"/>
      <c r="AB43" s="8"/>
      <c r="AC43" s="8"/>
      <c r="AD43" s="8"/>
      <c r="AE43" s="8"/>
      <c r="AF43" s="8"/>
      <c r="AG43" s="8"/>
      <c r="AH43" s="8"/>
      <c r="AY43" s="50" t="s">
        <v>43</v>
      </c>
      <c r="BA43" s="32">
        <v>15</v>
      </c>
      <c r="BB43" s="30">
        <v>29.5</v>
      </c>
      <c r="BC43" s="30" t="s">
        <v>160</v>
      </c>
      <c r="BD43" s="85">
        <f t="shared" si="18"/>
        <v>15</v>
      </c>
      <c r="BE43" s="51">
        <v>3</v>
      </c>
      <c r="BF43" s="26">
        <v>3.8</v>
      </c>
      <c r="BG43" s="26">
        <v>1</v>
      </c>
      <c r="BH43" s="86">
        <f t="shared" si="19"/>
        <v>3.8</v>
      </c>
      <c r="BI43" s="51">
        <v>1.5</v>
      </c>
      <c r="BJ43" s="26">
        <v>8.6</v>
      </c>
      <c r="BK43" s="26">
        <v>16</v>
      </c>
      <c r="BL43" s="26">
        <v>17.5</v>
      </c>
      <c r="BM43" s="86">
        <f t="shared" si="20"/>
        <v>8.6</v>
      </c>
      <c r="BN43" s="51">
        <v>2</v>
      </c>
      <c r="BO43" s="32">
        <v>2</v>
      </c>
      <c r="BP43" s="32">
        <v>3</v>
      </c>
      <c r="BQ43" s="32">
        <v>1.5</v>
      </c>
      <c r="BR43" s="32">
        <v>2.5</v>
      </c>
      <c r="BS43" s="32">
        <v>1.5</v>
      </c>
      <c r="BT43" s="32">
        <v>2.5</v>
      </c>
      <c r="BU43" s="32">
        <v>4</v>
      </c>
      <c r="BV43" s="32">
        <v>6</v>
      </c>
      <c r="BW43" s="32">
        <v>2</v>
      </c>
      <c r="BX43" s="32">
        <v>2.5</v>
      </c>
      <c r="BY43" s="32">
        <v>2</v>
      </c>
      <c r="BZ43" s="81">
        <f t="shared" si="21"/>
        <v>36</v>
      </c>
      <c r="CA43" s="82">
        <f t="shared" si="22"/>
        <v>36</v>
      </c>
    </row>
    <row r="44" spans="1:163" s="4" customFormat="1" ht="29.45" customHeight="1">
      <c r="A44" s="20">
        <v>37</v>
      </c>
      <c r="B44" s="21"/>
      <c r="C44" s="62"/>
      <c r="D44" s="23" t="str">
        <f t="shared" si="23"/>
        <v/>
      </c>
      <c r="E44" s="23" t="str">
        <f t="shared" si="24"/>
        <v/>
      </c>
      <c r="F44" s="23" t="str">
        <f t="shared" si="25"/>
        <v/>
      </c>
      <c r="G44" s="23" t="str">
        <f t="shared" si="26"/>
        <v/>
      </c>
      <c r="H44" s="23" t="str">
        <f t="shared" si="27"/>
        <v/>
      </c>
      <c r="I44" s="23" t="str">
        <f t="shared" si="28"/>
        <v/>
      </c>
      <c r="J44" s="23" t="str">
        <f t="shared" si="29"/>
        <v/>
      </c>
      <c r="K44" s="23" t="str">
        <f t="shared" si="30"/>
        <v/>
      </c>
      <c r="L44" s="23" t="str">
        <f t="shared" si="31"/>
        <v/>
      </c>
      <c r="M44" s="23" t="str">
        <f t="shared" si="32"/>
        <v/>
      </c>
      <c r="N44" s="23" t="str">
        <f t="shared" si="33"/>
        <v/>
      </c>
      <c r="O44" s="23" t="str">
        <f t="shared" si="34"/>
        <v/>
      </c>
      <c r="P44" s="23" t="str">
        <f t="shared" si="35"/>
        <v/>
      </c>
      <c r="Q44" s="23" t="str">
        <f t="shared" si="36"/>
        <v/>
      </c>
      <c r="R44" s="23" t="str">
        <f t="shared" si="37"/>
        <v/>
      </c>
      <c r="S44" s="23" t="str">
        <f t="shared" si="38"/>
        <v/>
      </c>
      <c r="T44" s="23" t="str">
        <f t="shared" si="39"/>
        <v/>
      </c>
      <c r="U44" s="24">
        <f t="shared" si="17"/>
        <v>0</v>
      </c>
      <c r="V44" s="22"/>
      <c r="W44" s="14"/>
      <c r="X44" s="14"/>
      <c r="Y44" s="14"/>
      <c r="Z44" s="14"/>
      <c r="AA44" s="8"/>
      <c r="AB44" s="8"/>
      <c r="AC44" s="8"/>
      <c r="AD44" s="8"/>
      <c r="AE44" s="8"/>
      <c r="AF44" s="8"/>
      <c r="AG44" s="8"/>
      <c r="AH44" s="8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50" t="s">
        <v>44</v>
      </c>
      <c r="AZ44" s="34"/>
      <c r="BA44" s="32">
        <v>16.5</v>
      </c>
      <c r="BB44" s="30">
        <v>31</v>
      </c>
      <c r="BC44" s="30" t="s">
        <v>163</v>
      </c>
      <c r="BD44" s="85">
        <f t="shared" si="18"/>
        <v>16.5</v>
      </c>
      <c r="BE44" s="51">
        <v>1.5</v>
      </c>
      <c r="BF44" s="26">
        <v>3.9</v>
      </c>
      <c r="BG44" s="26">
        <v>1.05</v>
      </c>
      <c r="BH44" s="86">
        <f t="shared" si="19"/>
        <v>3.9</v>
      </c>
      <c r="BI44" s="51">
        <v>2</v>
      </c>
      <c r="BJ44" s="26">
        <v>8.8000000000000007</v>
      </c>
      <c r="BK44" s="26">
        <v>16.5</v>
      </c>
      <c r="BL44" s="26">
        <v>20</v>
      </c>
      <c r="BM44" s="86">
        <f t="shared" si="20"/>
        <v>8.8000000000000007</v>
      </c>
      <c r="BN44" s="51">
        <v>2.5</v>
      </c>
      <c r="BO44" s="32">
        <v>1.5</v>
      </c>
      <c r="BP44" s="32">
        <v>3</v>
      </c>
      <c r="BQ44" s="32">
        <v>2</v>
      </c>
      <c r="BR44" s="32">
        <v>3</v>
      </c>
      <c r="BS44" s="32">
        <v>2</v>
      </c>
      <c r="BT44" s="32">
        <v>3</v>
      </c>
      <c r="BU44" s="32">
        <v>4.5</v>
      </c>
      <c r="BV44" s="32">
        <v>5</v>
      </c>
      <c r="BW44" s="32">
        <v>3</v>
      </c>
      <c r="BX44" s="32">
        <v>2</v>
      </c>
      <c r="BY44" s="32">
        <v>1</v>
      </c>
      <c r="BZ44" s="81">
        <f t="shared" si="21"/>
        <v>36</v>
      </c>
      <c r="CA44" s="82">
        <f t="shared" si="22"/>
        <v>36</v>
      </c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</row>
    <row r="45" spans="1:163" ht="29.45" customHeight="1">
      <c r="A45" s="20">
        <v>38</v>
      </c>
      <c r="B45" s="21"/>
      <c r="C45" s="62"/>
      <c r="D45" s="23" t="str">
        <f t="shared" si="23"/>
        <v/>
      </c>
      <c r="E45" s="23" t="str">
        <f t="shared" si="24"/>
        <v/>
      </c>
      <c r="F45" s="23" t="str">
        <f t="shared" si="25"/>
        <v/>
      </c>
      <c r="G45" s="23" t="str">
        <f t="shared" si="26"/>
        <v/>
      </c>
      <c r="H45" s="23" t="str">
        <f t="shared" si="27"/>
        <v/>
      </c>
      <c r="I45" s="23" t="str">
        <f t="shared" si="28"/>
        <v/>
      </c>
      <c r="J45" s="23" t="str">
        <f t="shared" si="29"/>
        <v/>
      </c>
      <c r="K45" s="23" t="str">
        <f t="shared" si="30"/>
        <v/>
      </c>
      <c r="L45" s="23" t="str">
        <f t="shared" si="31"/>
        <v/>
      </c>
      <c r="M45" s="23" t="str">
        <f t="shared" si="32"/>
        <v/>
      </c>
      <c r="N45" s="23" t="str">
        <f t="shared" si="33"/>
        <v/>
      </c>
      <c r="O45" s="23" t="str">
        <f t="shared" si="34"/>
        <v/>
      </c>
      <c r="P45" s="23" t="str">
        <f t="shared" si="35"/>
        <v/>
      </c>
      <c r="Q45" s="23" t="str">
        <f t="shared" si="36"/>
        <v/>
      </c>
      <c r="R45" s="23" t="str">
        <f t="shared" si="37"/>
        <v/>
      </c>
      <c r="S45" s="23" t="str">
        <f t="shared" si="38"/>
        <v/>
      </c>
      <c r="T45" s="23" t="str">
        <f t="shared" si="39"/>
        <v/>
      </c>
      <c r="U45" s="24">
        <f t="shared" si="17"/>
        <v>0</v>
      </c>
      <c r="V45" s="22"/>
      <c r="W45" s="14"/>
      <c r="X45" s="14"/>
      <c r="Y45" s="14"/>
      <c r="Z45" s="14"/>
      <c r="AA45" s="8"/>
      <c r="AB45" s="8"/>
      <c r="AC45" s="8"/>
      <c r="AD45" s="8"/>
      <c r="AE45" s="8"/>
      <c r="AF45" s="8"/>
      <c r="AG45" s="8"/>
      <c r="AH45" s="8"/>
      <c r="AY45" s="50">
        <v>37</v>
      </c>
      <c r="BA45" s="32">
        <v>16</v>
      </c>
      <c r="BB45" s="30">
        <v>30.5</v>
      </c>
      <c r="BC45" s="30" t="s">
        <v>162</v>
      </c>
      <c r="BD45" s="85">
        <f t="shared" si="18"/>
        <v>16</v>
      </c>
      <c r="BE45" s="51">
        <v>2</v>
      </c>
      <c r="BF45" s="26">
        <v>3.8</v>
      </c>
      <c r="BG45" s="26">
        <v>1</v>
      </c>
      <c r="BH45" s="86">
        <f t="shared" si="19"/>
        <v>3.8</v>
      </c>
      <c r="BI45" s="51">
        <v>1.5</v>
      </c>
      <c r="BJ45" s="26">
        <v>8.8000000000000007</v>
      </c>
      <c r="BK45" s="26">
        <v>16.5</v>
      </c>
      <c r="BL45" s="26">
        <v>20</v>
      </c>
      <c r="BM45" s="86">
        <f t="shared" si="20"/>
        <v>8.8000000000000007</v>
      </c>
      <c r="BN45" s="51">
        <v>2.5</v>
      </c>
      <c r="BO45" s="32">
        <v>2</v>
      </c>
      <c r="BP45" s="32">
        <v>3</v>
      </c>
      <c r="BQ45" s="32">
        <v>2</v>
      </c>
      <c r="BR45" s="32">
        <v>3</v>
      </c>
      <c r="BS45" s="32">
        <v>2</v>
      </c>
      <c r="BT45" s="32">
        <v>3</v>
      </c>
      <c r="BU45" s="32">
        <v>3.5</v>
      </c>
      <c r="BV45" s="32">
        <v>4.5</v>
      </c>
      <c r="BW45" s="32">
        <v>3.5</v>
      </c>
      <c r="BX45" s="32">
        <v>2.5</v>
      </c>
      <c r="BY45" s="32">
        <v>2</v>
      </c>
      <c r="BZ45" s="81">
        <f t="shared" si="21"/>
        <v>37</v>
      </c>
      <c r="CA45" s="82">
        <f t="shared" si="22"/>
        <v>37</v>
      </c>
    </row>
    <row r="46" spans="1:163" s="4" customFormat="1" ht="29.45" customHeight="1">
      <c r="A46" s="20">
        <v>39</v>
      </c>
      <c r="B46" s="21"/>
      <c r="C46" s="62"/>
      <c r="D46" s="23" t="str">
        <f t="shared" si="23"/>
        <v/>
      </c>
      <c r="E46" s="23" t="str">
        <f t="shared" si="24"/>
        <v/>
      </c>
      <c r="F46" s="23" t="str">
        <f t="shared" si="25"/>
        <v/>
      </c>
      <c r="G46" s="23" t="str">
        <f t="shared" si="26"/>
        <v/>
      </c>
      <c r="H46" s="23" t="str">
        <f t="shared" si="27"/>
        <v/>
      </c>
      <c r="I46" s="23" t="str">
        <f t="shared" si="28"/>
        <v/>
      </c>
      <c r="J46" s="23" t="str">
        <f t="shared" si="29"/>
        <v/>
      </c>
      <c r="K46" s="23" t="str">
        <f t="shared" si="30"/>
        <v/>
      </c>
      <c r="L46" s="23" t="str">
        <f t="shared" si="31"/>
        <v/>
      </c>
      <c r="M46" s="23" t="str">
        <f t="shared" si="32"/>
        <v/>
      </c>
      <c r="N46" s="23" t="str">
        <f t="shared" si="33"/>
        <v/>
      </c>
      <c r="O46" s="23" t="str">
        <f t="shared" si="34"/>
        <v/>
      </c>
      <c r="P46" s="23" t="str">
        <f t="shared" si="35"/>
        <v/>
      </c>
      <c r="Q46" s="23" t="str">
        <f t="shared" si="36"/>
        <v/>
      </c>
      <c r="R46" s="23" t="str">
        <f t="shared" si="37"/>
        <v/>
      </c>
      <c r="S46" s="23" t="str">
        <f t="shared" si="38"/>
        <v/>
      </c>
      <c r="T46" s="23" t="str">
        <f t="shared" si="39"/>
        <v/>
      </c>
      <c r="U46" s="24">
        <f t="shared" si="17"/>
        <v>0</v>
      </c>
      <c r="V46" s="22"/>
      <c r="W46" s="14"/>
      <c r="X46" s="14"/>
      <c r="Y46" s="14"/>
      <c r="Z46" s="14"/>
      <c r="AA46" s="8"/>
      <c r="AB46" s="8"/>
      <c r="AC46" s="8"/>
      <c r="AD46" s="8"/>
      <c r="AE46" s="8"/>
      <c r="AF46" s="8"/>
      <c r="AG46" s="8"/>
      <c r="AH46" s="8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50" t="s">
        <v>45</v>
      </c>
      <c r="AZ46" s="34"/>
      <c r="BA46" s="32">
        <v>15</v>
      </c>
      <c r="BB46" s="30">
        <v>29.5</v>
      </c>
      <c r="BC46" s="30" t="s">
        <v>160</v>
      </c>
      <c r="BD46" s="85">
        <f t="shared" si="18"/>
        <v>15</v>
      </c>
      <c r="BE46" s="51">
        <v>3</v>
      </c>
      <c r="BF46" s="26">
        <v>3.8</v>
      </c>
      <c r="BG46" s="26">
        <v>1</v>
      </c>
      <c r="BH46" s="86">
        <f t="shared" si="19"/>
        <v>3.8</v>
      </c>
      <c r="BI46" s="51">
        <v>1.5</v>
      </c>
      <c r="BJ46" s="26">
        <v>8.6</v>
      </c>
      <c r="BK46" s="26">
        <v>16</v>
      </c>
      <c r="BL46" s="26">
        <v>17.5</v>
      </c>
      <c r="BM46" s="86">
        <f t="shared" si="20"/>
        <v>8.6</v>
      </c>
      <c r="BN46" s="51">
        <v>2</v>
      </c>
      <c r="BO46" s="32">
        <v>2</v>
      </c>
      <c r="BP46" s="32">
        <v>3</v>
      </c>
      <c r="BQ46" s="32">
        <v>2</v>
      </c>
      <c r="BR46" s="32">
        <v>2.5</v>
      </c>
      <c r="BS46" s="32">
        <v>2</v>
      </c>
      <c r="BT46" s="32">
        <v>2.5</v>
      </c>
      <c r="BU46" s="32">
        <v>4</v>
      </c>
      <c r="BV46" s="32">
        <v>6</v>
      </c>
      <c r="BW46" s="32">
        <v>2</v>
      </c>
      <c r="BX46" s="32">
        <v>2.5</v>
      </c>
      <c r="BY46" s="32">
        <v>2</v>
      </c>
      <c r="BZ46" s="81">
        <f t="shared" si="21"/>
        <v>37</v>
      </c>
      <c r="CA46" s="82">
        <f t="shared" si="22"/>
        <v>37</v>
      </c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</row>
    <row r="47" spans="1:163" ht="29.45" customHeight="1">
      <c r="A47" s="20">
        <v>40</v>
      </c>
      <c r="B47" s="21"/>
      <c r="C47" s="62"/>
      <c r="D47" s="23" t="str">
        <f t="shared" si="23"/>
        <v/>
      </c>
      <c r="E47" s="23" t="str">
        <f t="shared" si="24"/>
        <v/>
      </c>
      <c r="F47" s="23" t="str">
        <f t="shared" si="25"/>
        <v/>
      </c>
      <c r="G47" s="23" t="str">
        <f t="shared" si="26"/>
        <v/>
      </c>
      <c r="H47" s="23" t="str">
        <f t="shared" si="27"/>
        <v/>
      </c>
      <c r="I47" s="23" t="str">
        <f t="shared" si="28"/>
        <v/>
      </c>
      <c r="J47" s="23" t="str">
        <f t="shared" si="29"/>
        <v/>
      </c>
      <c r="K47" s="23" t="str">
        <f t="shared" si="30"/>
        <v/>
      </c>
      <c r="L47" s="23" t="str">
        <f t="shared" si="31"/>
        <v/>
      </c>
      <c r="M47" s="23" t="str">
        <f t="shared" si="32"/>
        <v/>
      </c>
      <c r="N47" s="23" t="str">
        <f t="shared" si="33"/>
        <v/>
      </c>
      <c r="O47" s="23" t="str">
        <f t="shared" si="34"/>
        <v/>
      </c>
      <c r="P47" s="23" t="str">
        <f t="shared" si="35"/>
        <v/>
      </c>
      <c r="Q47" s="23" t="str">
        <f t="shared" si="36"/>
        <v/>
      </c>
      <c r="R47" s="23" t="str">
        <f t="shared" si="37"/>
        <v/>
      </c>
      <c r="S47" s="23" t="str">
        <f t="shared" si="38"/>
        <v/>
      </c>
      <c r="T47" s="23" t="str">
        <f t="shared" si="39"/>
        <v/>
      </c>
      <c r="U47" s="24">
        <f t="shared" si="17"/>
        <v>0</v>
      </c>
      <c r="V47" s="22"/>
      <c r="W47" s="14"/>
      <c r="X47" s="14"/>
      <c r="Y47" s="14"/>
      <c r="Z47" s="14"/>
      <c r="AA47" s="8"/>
      <c r="AB47" s="8"/>
      <c r="AC47" s="8"/>
      <c r="AD47" s="8"/>
      <c r="AE47" s="8"/>
      <c r="AF47" s="8"/>
      <c r="AG47" s="8"/>
      <c r="AH47" s="8"/>
      <c r="AY47" s="50" t="s">
        <v>46</v>
      </c>
      <c r="BA47" s="32">
        <v>16.5</v>
      </c>
      <c r="BB47" s="30">
        <v>31</v>
      </c>
      <c r="BC47" s="30" t="s">
        <v>163</v>
      </c>
      <c r="BD47" s="85">
        <f t="shared" si="18"/>
        <v>16.5</v>
      </c>
      <c r="BE47" s="51">
        <v>1.5</v>
      </c>
      <c r="BF47" s="26">
        <v>3.9</v>
      </c>
      <c r="BG47" s="26">
        <v>1.05</v>
      </c>
      <c r="BH47" s="86">
        <f t="shared" si="19"/>
        <v>3.9</v>
      </c>
      <c r="BI47" s="51">
        <v>2</v>
      </c>
      <c r="BJ47" s="26">
        <v>8.8000000000000007</v>
      </c>
      <c r="BK47" s="26">
        <v>16.5</v>
      </c>
      <c r="BL47" s="26">
        <v>20</v>
      </c>
      <c r="BM47" s="86">
        <f t="shared" si="20"/>
        <v>8.8000000000000007</v>
      </c>
      <c r="BN47" s="51">
        <v>2.5</v>
      </c>
      <c r="BO47" s="32">
        <v>1.5</v>
      </c>
      <c r="BP47" s="32">
        <v>3</v>
      </c>
      <c r="BQ47" s="32">
        <v>2</v>
      </c>
      <c r="BR47" s="32">
        <v>3</v>
      </c>
      <c r="BS47" s="32">
        <v>2</v>
      </c>
      <c r="BT47" s="32">
        <v>3</v>
      </c>
      <c r="BU47" s="32">
        <v>4</v>
      </c>
      <c r="BV47" s="32">
        <v>5.5</v>
      </c>
      <c r="BW47" s="32">
        <v>3</v>
      </c>
      <c r="BX47" s="32">
        <v>2</v>
      </c>
      <c r="BY47" s="32">
        <v>2</v>
      </c>
      <c r="BZ47" s="81">
        <f t="shared" si="21"/>
        <v>37</v>
      </c>
      <c r="CA47" s="82">
        <f t="shared" si="22"/>
        <v>37</v>
      </c>
    </row>
    <row r="48" spans="1:163" s="4" customFormat="1" ht="29.45" customHeight="1">
      <c r="A48" s="20">
        <v>41</v>
      </c>
      <c r="B48" s="21"/>
      <c r="C48" s="62"/>
      <c r="D48" s="23" t="str">
        <f t="shared" si="23"/>
        <v/>
      </c>
      <c r="E48" s="23" t="str">
        <f t="shared" si="24"/>
        <v/>
      </c>
      <c r="F48" s="23" t="str">
        <f t="shared" si="25"/>
        <v/>
      </c>
      <c r="G48" s="23" t="str">
        <f t="shared" si="26"/>
        <v/>
      </c>
      <c r="H48" s="23" t="str">
        <f t="shared" si="27"/>
        <v/>
      </c>
      <c r="I48" s="23" t="str">
        <f t="shared" si="28"/>
        <v/>
      </c>
      <c r="J48" s="23" t="str">
        <f t="shared" si="29"/>
        <v/>
      </c>
      <c r="K48" s="23" t="str">
        <f t="shared" si="30"/>
        <v/>
      </c>
      <c r="L48" s="23" t="str">
        <f t="shared" si="31"/>
        <v/>
      </c>
      <c r="M48" s="23" t="str">
        <f t="shared" si="32"/>
        <v/>
      </c>
      <c r="N48" s="23" t="str">
        <f t="shared" si="33"/>
        <v/>
      </c>
      <c r="O48" s="23" t="str">
        <f t="shared" si="34"/>
        <v/>
      </c>
      <c r="P48" s="23" t="str">
        <f t="shared" si="35"/>
        <v/>
      </c>
      <c r="Q48" s="23" t="str">
        <f t="shared" si="36"/>
        <v/>
      </c>
      <c r="R48" s="23" t="str">
        <f t="shared" si="37"/>
        <v/>
      </c>
      <c r="S48" s="23" t="str">
        <f t="shared" si="38"/>
        <v/>
      </c>
      <c r="T48" s="23" t="str">
        <f t="shared" si="39"/>
        <v/>
      </c>
      <c r="U48" s="24">
        <f t="shared" si="17"/>
        <v>0</v>
      </c>
      <c r="V48" s="22"/>
      <c r="W48" s="14"/>
      <c r="X48" s="14"/>
      <c r="Y48" s="14"/>
      <c r="Z48" s="14"/>
      <c r="AA48" s="8"/>
      <c r="AB48" s="8"/>
      <c r="AC48" s="8"/>
      <c r="AD48" s="8"/>
      <c r="AE48" s="8"/>
      <c r="AF48" s="8"/>
      <c r="AG48" s="8"/>
      <c r="AH48" s="8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50">
        <v>38</v>
      </c>
      <c r="AZ48" s="34"/>
      <c r="BA48" s="32">
        <v>16</v>
      </c>
      <c r="BB48" s="30">
        <v>30.5</v>
      </c>
      <c r="BC48" s="30" t="s">
        <v>162</v>
      </c>
      <c r="BD48" s="85">
        <f t="shared" si="18"/>
        <v>16</v>
      </c>
      <c r="BE48" s="51">
        <v>2</v>
      </c>
      <c r="BF48" s="26">
        <v>4</v>
      </c>
      <c r="BG48" s="26">
        <v>1.1000000000000001</v>
      </c>
      <c r="BH48" s="86">
        <f t="shared" si="19"/>
        <v>4</v>
      </c>
      <c r="BI48" s="51">
        <v>2.5</v>
      </c>
      <c r="BJ48" s="26">
        <v>8.8000000000000007</v>
      </c>
      <c r="BK48" s="26">
        <v>16.5</v>
      </c>
      <c r="BL48" s="26">
        <v>20</v>
      </c>
      <c r="BM48" s="86">
        <f t="shared" si="20"/>
        <v>8.8000000000000007</v>
      </c>
      <c r="BN48" s="51">
        <v>2.5</v>
      </c>
      <c r="BO48" s="32">
        <v>2</v>
      </c>
      <c r="BP48" s="32">
        <v>3</v>
      </c>
      <c r="BQ48" s="32">
        <v>2</v>
      </c>
      <c r="BR48" s="32">
        <v>3</v>
      </c>
      <c r="BS48" s="32">
        <v>2</v>
      </c>
      <c r="BT48" s="32">
        <v>3</v>
      </c>
      <c r="BU48" s="32">
        <v>3.5</v>
      </c>
      <c r="BV48" s="32">
        <v>4.5</v>
      </c>
      <c r="BW48" s="32">
        <v>3.5</v>
      </c>
      <c r="BX48" s="32">
        <v>2.5</v>
      </c>
      <c r="BY48" s="32">
        <v>2</v>
      </c>
      <c r="BZ48" s="81">
        <f t="shared" si="21"/>
        <v>38</v>
      </c>
      <c r="CA48" s="82">
        <f t="shared" si="22"/>
        <v>38</v>
      </c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</row>
    <row r="49" spans="1:163" ht="29.45" customHeight="1">
      <c r="A49" s="20">
        <v>42</v>
      </c>
      <c r="B49" s="21"/>
      <c r="C49" s="62"/>
      <c r="D49" s="23" t="str">
        <f t="shared" si="23"/>
        <v/>
      </c>
      <c r="E49" s="23" t="str">
        <f t="shared" si="24"/>
        <v/>
      </c>
      <c r="F49" s="23" t="str">
        <f t="shared" si="25"/>
        <v/>
      </c>
      <c r="G49" s="23" t="str">
        <f t="shared" si="26"/>
        <v/>
      </c>
      <c r="H49" s="23" t="str">
        <f t="shared" si="27"/>
        <v/>
      </c>
      <c r="I49" s="23" t="str">
        <f t="shared" si="28"/>
        <v/>
      </c>
      <c r="J49" s="23" t="str">
        <f t="shared" si="29"/>
        <v/>
      </c>
      <c r="K49" s="23" t="str">
        <f t="shared" si="30"/>
        <v/>
      </c>
      <c r="L49" s="23" t="str">
        <f t="shared" si="31"/>
        <v/>
      </c>
      <c r="M49" s="23" t="str">
        <f t="shared" si="32"/>
        <v/>
      </c>
      <c r="N49" s="23" t="str">
        <f t="shared" si="33"/>
        <v/>
      </c>
      <c r="O49" s="23" t="str">
        <f t="shared" si="34"/>
        <v/>
      </c>
      <c r="P49" s="23" t="str">
        <f t="shared" si="35"/>
        <v/>
      </c>
      <c r="Q49" s="23" t="str">
        <f t="shared" si="36"/>
        <v/>
      </c>
      <c r="R49" s="23" t="str">
        <f t="shared" si="37"/>
        <v/>
      </c>
      <c r="S49" s="23" t="str">
        <f t="shared" si="38"/>
        <v/>
      </c>
      <c r="T49" s="23" t="str">
        <f t="shared" si="39"/>
        <v/>
      </c>
      <c r="U49" s="24">
        <f t="shared" si="17"/>
        <v>0</v>
      </c>
      <c r="V49" s="22"/>
      <c r="W49" s="14"/>
      <c r="X49" s="14"/>
      <c r="Y49" s="14"/>
      <c r="Z49" s="14"/>
      <c r="AA49" s="8"/>
      <c r="AB49" s="8"/>
      <c r="AC49" s="8"/>
      <c r="AD49" s="8"/>
      <c r="AE49" s="8"/>
      <c r="AF49" s="8"/>
      <c r="AG49" s="8"/>
      <c r="AH49" s="8"/>
      <c r="AY49" s="50" t="s">
        <v>47</v>
      </c>
      <c r="BA49" s="32">
        <v>15</v>
      </c>
      <c r="BB49" s="30">
        <v>29.5</v>
      </c>
      <c r="BC49" s="30" t="s">
        <v>160</v>
      </c>
      <c r="BD49" s="85">
        <f t="shared" si="18"/>
        <v>15</v>
      </c>
      <c r="BE49" s="51">
        <v>3</v>
      </c>
      <c r="BF49" s="26">
        <v>4.0999999999999996</v>
      </c>
      <c r="BG49" s="26">
        <v>1.1499999999999999</v>
      </c>
      <c r="BH49" s="86">
        <f t="shared" si="19"/>
        <v>4.0999999999999996</v>
      </c>
      <c r="BI49" s="51">
        <v>3</v>
      </c>
      <c r="BJ49" s="26">
        <v>8.6</v>
      </c>
      <c r="BK49" s="26">
        <v>16</v>
      </c>
      <c r="BL49" s="26">
        <v>17.5</v>
      </c>
      <c r="BM49" s="86">
        <f t="shared" si="20"/>
        <v>8.6</v>
      </c>
      <c r="BN49" s="51">
        <v>2</v>
      </c>
      <c r="BO49" s="32">
        <v>2</v>
      </c>
      <c r="BP49" s="32">
        <v>3</v>
      </c>
      <c r="BQ49" s="32">
        <v>2</v>
      </c>
      <c r="BR49" s="32">
        <v>2.5</v>
      </c>
      <c r="BS49" s="32">
        <v>2</v>
      </c>
      <c r="BT49" s="32">
        <v>2.5</v>
      </c>
      <c r="BU49" s="32">
        <v>4</v>
      </c>
      <c r="BV49" s="32">
        <v>5.5</v>
      </c>
      <c r="BW49" s="32">
        <v>2</v>
      </c>
      <c r="BX49" s="32">
        <v>2.5</v>
      </c>
      <c r="BY49" s="32">
        <v>2</v>
      </c>
      <c r="BZ49" s="81">
        <f t="shared" si="21"/>
        <v>38</v>
      </c>
      <c r="CA49" s="82">
        <f t="shared" si="22"/>
        <v>38</v>
      </c>
    </row>
    <row r="50" spans="1:163" s="4" customFormat="1" ht="29.45" customHeight="1">
      <c r="A50" s="20">
        <v>43</v>
      </c>
      <c r="B50" s="21"/>
      <c r="C50" s="62"/>
      <c r="D50" s="23" t="str">
        <f t="shared" si="23"/>
        <v/>
      </c>
      <c r="E50" s="23" t="str">
        <f t="shared" si="24"/>
        <v/>
      </c>
      <c r="F50" s="23" t="str">
        <f t="shared" si="25"/>
        <v/>
      </c>
      <c r="G50" s="23" t="str">
        <f t="shared" si="26"/>
        <v/>
      </c>
      <c r="H50" s="23" t="str">
        <f t="shared" si="27"/>
        <v/>
      </c>
      <c r="I50" s="23" t="str">
        <f t="shared" si="28"/>
        <v/>
      </c>
      <c r="J50" s="23" t="str">
        <f t="shared" si="29"/>
        <v/>
      </c>
      <c r="K50" s="23" t="str">
        <f t="shared" si="30"/>
        <v/>
      </c>
      <c r="L50" s="23" t="str">
        <f t="shared" si="31"/>
        <v/>
      </c>
      <c r="M50" s="23" t="str">
        <f t="shared" si="32"/>
        <v/>
      </c>
      <c r="N50" s="23" t="str">
        <f t="shared" si="33"/>
        <v/>
      </c>
      <c r="O50" s="23" t="str">
        <f t="shared" si="34"/>
        <v/>
      </c>
      <c r="P50" s="23" t="str">
        <f t="shared" si="35"/>
        <v/>
      </c>
      <c r="Q50" s="23" t="str">
        <f t="shared" si="36"/>
        <v/>
      </c>
      <c r="R50" s="23" t="str">
        <f t="shared" si="37"/>
        <v/>
      </c>
      <c r="S50" s="23" t="str">
        <f t="shared" si="38"/>
        <v/>
      </c>
      <c r="T50" s="23" t="str">
        <f t="shared" si="39"/>
        <v/>
      </c>
      <c r="U50" s="24">
        <f t="shared" si="17"/>
        <v>0</v>
      </c>
      <c r="V50" s="22"/>
      <c r="W50" s="14"/>
      <c r="X50" s="14"/>
      <c r="Y50" s="14"/>
      <c r="Z50" s="14"/>
      <c r="AA50" s="8"/>
      <c r="AB50" s="8"/>
      <c r="AC50" s="8"/>
      <c r="AD50" s="8"/>
      <c r="AE50" s="8"/>
      <c r="AF50" s="8"/>
      <c r="AG50" s="8"/>
      <c r="AH50" s="8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50" t="s">
        <v>48</v>
      </c>
      <c r="AZ50" s="34"/>
      <c r="BA50" s="32">
        <v>15</v>
      </c>
      <c r="BB50" s="30">
        <v>29.5</v>
      </c>
      <c r="BC50" s="30" t="s">
        <v>160</v>
      </c>
      <c r="BD50" s="85">
        <f t="shared" si="18"/>
        <v>15</v>
      </c>
      <c r="BE50" s="51">
        <v>3</v>
      </c>
      <c r="BF50" s="26">
        <v>3.9</v>
      </c>
      <c r="BG50" s="26">
        <v>1.05</v>
      </c>
      <c r="BH50" s="86">
        <f t="shared" si="19"/>
        <v>3.9</v>
      </c>
      <c r="BI50" s="51">
        <v>2</v>
      </c>
      <c r="BJ50" s="26">
        <v>8.8000000000000007</v>
      </c>
      <c r="BK50" s="26">
        <v>16.5</v>
      </c>
      <c r="BL50" s="26">
        <v>20</v>
      </c>
      <c r="BM50" s="86">
        <f t="shared" si="20"/>
        <v>8.8000000000000007</v>
      </c>
      <c r="BN50" s="51">
        <v>2.5</v>
      </c>
      <c r="BO50" s="32">
        <v>1.5</v>
      </c>
      <c r="BP50" s="32">
        <v>2.5</v>
      </c>
      <c r="BQ50" s="32">
        <v>2</v>
      </c>
      <c r="BR50" s="32">
        <v>3</v>
      </c>
      <c r="BS50" s="32">
        <v>2</v>
      </c>
      <c r="BT50" s="32">
        <v>3</v>
      </c>
      <c r="BU50" s="32">
        <v>4</v>
      </c>
      <c r="BV50" s="32">
        <v>5</v>
      </c>
      <c r="BW50" s="32">
        <v>3.5</v>
      </c>
      <c r="BX50" s="32">
        <v>2</v>
      </c>
      <c r="BY50" s="32">
        <v>2</v>
      </c>
      <c r="BZ50" s="81">
        <f t="shared" si="21"/>
        <v>38</v>
      </c>
      <c r="CA50" s="82">
        <f t="shared" si="22"/>
        <v>38</v>
      </c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</row>
    <row r="51" spans="1:163" ht="29.45" customHeight="1">
      <c r="A51" s="20">
        <v>44</v>
      </c>
      <c r="B51" s="21"/>
      <c r="C51" s="62"/>
      <c r="D51" s="23" t="str">
        <f t="shared" si="23"/>
        <v/>
      </c>
      <c r="E51" s="23" t="str">
        <f t="shared" si="24"/>
        <v/>
      </c>
      <c r="F51" s="23" t="str">
        <f t="shared" si="25"/>
        <v/>
      </c>
      <c r="G51" s="23" t="str">
        <f t="shared" si="26"/>
        <v/>
      </c>
      <c r="H51" s="23" t="str">
        <f t="shared" si="27"/>
        <v/>
      </c>
      <c r="I51" s="23" t="str">
        <f t="shared" si="28"/>
        <v/>
      </c>
      <c r="J51" s="23" t="str">
        <f t="shared" si="29"/>
        <v/>
      </c>
      <c r="K51" s="23" t="str">
        <f t="shared" si="30"/>
        <v/>
      </c>
      <c r="L51" s="23" t="str">
        <f t="shared" si="31"/>
        <v/>
      </c>
      <c r="M51" s="23" t="str">
        <f t="shared" si="32"/>
        <v/>
      </c>
      <c r="N51" s="23" t="str">
        <f t="shared" si="33"/>
        <v/>
      </c>
      <c r="O51" s="23" t="str">
        <f t="shared" si="34"/>
        <v/>
      </c>
      <c r="P51" s="23" t="str">
        <f t="shared" si="35"/>
        <v/>
      </c>
      <c r="Q51" s="23" t="str">
        <f t="shared" si="36"/>
        <v/>
      </c>
      <c r="R51" s="23" t="str">
        <f t="shared" si="37"/>
        <v/>
      </c>
      <c r="S51" s="23" t="str">
        <f t="shared" si="38"/>
        <v/>
      </c>
      <c r="T51" s="23" t="str">
        <f t="shared" si="39"/>
        <v/>
      </c>
      <c r="U51" s="24">
        <f t="shared" si="17"/>
        <v>0</v>
      </c>
      <c r="V51" s="22"/>
      <c r="W51" s="14"/>
      <c r="X51" s="14"/>
      <c r="Y51" s="14"/>
      <c r="Z51" s="14"/>
      <c r="AA51" s="8"/>
      <c r="AB51" s="8"/>
      <c r="AC51" s="8"/>
      <c r="AD51" s="8"/>
      <c r="AE51" s="8"/>
      <c r="AF51" s="8"/>
      <c r="AG51" s="8"/>
      <c r="AH51" s="8"/>
      <c r="AY51" s="50">
        <v>39</v>
      </c>
      <c r="BA51" s="32">
        <v>16</v>
      </c>
      <c r="BB51" s="30">
        <v>30.5</v>
      </c>
      <c r="BC51" s="30" t="s">
        <v>162</v>
      </c>
      <c r="BD51" s="85">
        <f t="shared" si="18"/>
        <v>16</v>
      </c>
      <c r="BE51" s="51">
        <v>2</v>
      </c>
      <c r="BF51" s="26">
        <v>4.0999999999999996</v>
      </c>
      <c r="BG51" s="26">
        <v>1.1499999999999999</v>
      </c>
      <c r="BH51" s="86">
        <f t="shared" si="19"/>
        <v>4.0999999999999996</v>
      </c>
      <c r="BI51" s="51">
        <v>3</v>
      </c>
      <c r="BJ51" s="26">
        <v>8.8000000000000007</v>
      </c>
      <c r="BK51" s="26">
        <v>16.5</v>
      </c>
      <c r="BL51" s="26">
        <v>20</v>
      </c>
      <c r="BM51" s="86">
        <f t="shared" si="20"/>
        <v>8.8000000000000007</v>
      </c>
      <c r="BN51" s="51">
        <v>2.5</v>
      </c>
      <c r="BO51" s="32">
        <v>2</v>
      </c>
      <c r="BP51" s="32">
        <v>3</v>
      </c>
      <c r="BQ51" s="32">
        <v>2</v>
      </c>
      <c r="BR51" s="32">
        <v>3</v>
      </c>
      <c r="BS51" s="32">
        <v>2</v>
      </c>
      <c r="BT51" s="32">
        <v>3</v>
      </c>
      <c r="BU51" s="32">
        <v>3.5</v>
      </c>
      <c r="BV51" s="32">
        <v>4.5</v>
      </c>
      <c r="BW51" s="32">
        <v>3.5</v>
      </c>
      <c r="BX51" s="32">
        <v>3</v>
      </c>
      <c r="BY51" s="32">
        <v>2</v>
      </c>
      <c r="BZ51" s="81">
        <f t="shared" si="21"/>
        <v>39</v>
      </c>
      <c r="CA51" s="82">
        <f t="shared" si="22"/>
        <v>39</v>
      </c>
    </row>
    <row r="52" spans="1:163" s="4" customFormat="1" ht="29.45" customHeight="1">
      <c r="A52" s="20">
        <v>45</v>
      </c>
      <c r="B52" s="21"/>
      <c r="C52" s="62"/>
      <c r="D52" s="23" t="str">
        <f t="shared" si="23"/>
        <v/>
      </c>
      <c r="E52" s="23" t="str">
        <f t="shared" si="24"/>
        <v/>
      </c>
      <c r="F52" s="23" t="str">
        <f t="shared" si="25"/>
        <v/>
      </c>
      <c r="G52" s="23" t="str">
        <f t="shared" si="26"/>
        <v/>
      </c>
      <c r="H52" s="23" t="str">
        <f t="shared" si="27"/>
        <v/>
      </c>
      <c r="I52" s="23" t="str">
        <f t="shared" si="28"/>
        <v/>
      </c>
      <c r="J52" s="23" t="str">
        <f t="shared" si="29"/>
        <v/>
      </c>
      <c r="K52" s="23" t="str">
        <f t="shared" si="30"/>
        <v/>
      </c>
      <c r="L52" s="23" t="str">
        <f t="shared" si="31"/>
        <v/>
      </c>
      <c r="M52" s="23" t="str">
        <f t="shared" si="32"/>
        <v/>
      </c>
      <c r="N52" s="23" t="str">
        <f t="shared" si="33"/>
        <v/>
      </c>
      <c r="O52" s="23" t="str">
        <f t="shared" si="34"/>
        <v/>
      </c>
      <c r="P52" s="23" t="str">
        <f t="shared" si="35"/>
        <v/>
      </c>
      <c r="Q52" s="23" t="str">
        <f t="shared" si="36"/>
        <v/>
      </c>
      <c r="R52" s="23" t="str">
        <f t="shared" si="37"/>
        <v/>
      </c>
      <c r="S52" s="23" t="str">
        <f t="shared" si="38"/>
        <v/>
      </c>
      <c r="T52" s="23" t="str">
        <f t="shared" si="39"/>
        <v/>
      </c>
      <c r="U52" s="24">
        <f t="shared" si="17"/>
        <v>0</v>
      </c>
      <c r="V52" s="22"/>
      <c r="W52" s="14"/>
      <c r="X52" s="14"/>
      <c r="Y52" s="14"/>
      <c r="Z52" s="14"/>
      <c r="AA52" s="8"/>
      <c r="AB52" s="8"/>
      <c r="AC52" s="8"/>
      <c r="AD52" s="8"/>
      <c r="AE52" s="8"/>
      <c r="AF52" s="8"/>
      <c r="AG52" s="8"/>
      <c r="AH52" s="8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50" t="s">
        <v>49</v>
      </c>
      <c r="AZ52" s="34"/>
      <c r="BA52" s="32">
        <v>15</v>
      </c>
      <c r="BB52" s="30">
        <v>29.5</v>
      </c>
      <c r="BC52" s="30" t="s">
        <v>160</v>
      </c>
      <c r="BD52" s="85">
        <f t="shared" si="18"/>
        <v>15</v>
      </c>
      <c r="BE52" s="51">
        <v>3</v>
      </c>
      <c r="BF52" s="26">
        <v>4.2</v>
      </c>
      <c r="BG52" s="26">
        <v>1.2</v>
      </c>
      <c r="BH52" s="86">
        <f t="shared" si="19"/>
        <v>4.2</v>
      </c>
      <c r="BI52" s="51">
        <v>3.5</v>
      </c>
      <c r="BJ52" s="26">
        <v>8.6</v>
      </c>
      <c r="BK52" s="26">
        <v>16</v>
      </c>
      <c r="BL52" s="26">
        <v>17.5</v>
      </c>
      <c r="BM52" s="86">
        <f t="shared" si="20"/>
        <v>8.6</v>
      </c>
      <c r="BN52" s="51">
        <v>2</v>
      </c>
      <c r="BO52" s="32">
        <v>2</v>
      </c>
      <c r="BP52" s="32">
        <v>3</v>
      </c>
      <c r="BQ52" s="32">
        <v>2</v>
      </c>
      <c r="BR52" s="32">
        <v>2.5</v>
      </c>
      <c r="BS52" s="32">
        <v>2</v>
      </c>
      <c r="BT52" s="32">
        <v>2.5</v>
      </c>
      <c r="BU52" s="32">
        <v>4</v>
      </c>
      <c r="BV52" s="32">
        <v>5.5</v>
      </c>
      <c r="BW52" s="32">
        <v>2</v>
      </c>
      <c r="BX52" s="32">
        <v>3</v>
      </c>
      <c r="BY52" s="32">
        <v>2</v>
      </c>
      <c r="BZ52" s="81">
        <f t="shared" si="21"/>
        <v>39</v>
      </c>
      <c r="CA52" s="82">
        <f t="shared" si="22"/>
        <v>39</v>
      </c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</row>
    <row r="53" spans="1:163" ht="29.45" customHeight="1">
      <c r="A53" s="20">
        <v>46</v>
      </c>
      <c r="B53" s="21"/>
      <c r="C53" s="62"/>
      <c r="D53" s="23" t="str">
        <f t="shared" si="23"/>
        <v/>
      </c>
      <c r="E53" s="23" t="str">
        <f t="shared" si="24"/>
        <v/>
      </c>
      <c r="F53" s="23" t="str">
        <f t="shared" si="25"/>
        <v/>
      </c>
      <c r="G53" s="23" t="str">
        <f t="shared" si="26"/>
        <v/>
      </c>
      <c r="H53" s="23" t="str">
        <f t="shared" si="27"/>
        <v/>
      </c>
      <c r="I53" s="23" t="str">
        <f t="shared" si="28"/>
        <v/>
      </c>
      <c r="J53" s="23" t="str">
        <f t="shared" si="29"/>
        <v/>
      </c>
      <c r="K53" s="23" t="str">
        <f t="shared" si="30"/>
        <v/>
      </c>
      <c r="L53" s="23" t="str">
        <f t="shared" si="31"/>
        <v/>
      </c>
      <c r="M53" s="23" t="str">
        <f t="shared" si="32"/>
        <v/>
      </c>
      <c r="N53" s="23" t="str">
        <f t="shared" si="33"/>
        <v/>
      </c>
      <c r="O53" s="23" t="str">
        <f t="shared" si="34"/>
        <v/>
      </c>
      <c r="P53" s="23" t="str">
        <f t="shared" si="35"/>
        <v/>
      </c>
      <c r="Q53" s="23" t="str">
        <f t="shared" si="36"/>
        <v/>
      </c>
      <c r="R53" s="23" t="str">
        <f t="shared" si="37"/>
        <v/>
      </c>
      <c r="S53" s="23" t="str">
        <f t="shared" si="38"/>
        <v/>
      </c>
      <c r="T53" s="23" t="str">
        <f t="shared" si="39"/>
        <v/>
      </c>
      <c r="U53" s="24">
        <f t="shared" si="17"/>
        <v>0</v>
      </c>
      <c r="V53" s="22"/>
      <c r="W53" s="14"/>
      <c r="X53" s="14"/>
      <c r="Y53" s="14"/>
      <c r="Z53" s="14"/>
      <c r="AA53" s="8"/>
      <c r="AB53" s="8"/>
      <c r="AC53" s="8"/>
      <c r="AD53" s="8"/>
      <c r="AE53" s="8"/>
      <c r="AF53" s="8"/>
      <c r="AG53" s="8"/>
      <c r="AH53" s="8"/>
      <c r="AY53" s="50" t="s">
        <v>50</v>
      </c>
      <c r="BA53" s="32">
        <v>16</v>
      </c>
      <c r="BB53" s="30">
        <v>30.5</v>
      </c>
      <c r="BC53" s="30" t="s">
        <v>162</v>
      </c>
      <c r="BD53" s="85">
        <f t="shared" si="18"/>
        <v>16</v>
      </c>
      <c r="BE53" s="51">
        <v>2</v>
      </c>
      <c r="BF53" s="26">
        <v>3.9</v>
      </c>
      <c r="BG53" s="26">
        <v>1.05</v>
      </c>
      <c r="BH53" s="86">
        <f t="shared" si="19"/>
        <v>3.9</v>
      </c>
      <c r="BI53" s="51">
        <v>2</v>
      </c>
      <c r="BJ53" s="26">
        <v>8.8000000000000007</v>
      </c>
      <c r="BK53" s="26">
        <v>16.5</v>
      </c>
      <c r="BL53" s="26">
        <v>20</v>
      </c>
      <c r="BM53" s="86">
        <f t="shared" si="20"/>
        <v>8.8000000000000007</v>
      </c>
      <c r="BN53" s="51">
        <v>2.5</v>
      </c>
      <c r="BO53" s="32">
        <v>1.5</v>
      </c>
      <c r="BP53" s="32">
        <v>3</v>
      </c>
      <c r="BQ53" s="32">
        <v>2</v>
      </c>
      <c r="BR53" s="32">
        <v>3</v>
      </c>
      <c r="BS53" s="32">
        <v>2</v>
      </c>
      <c r="BT53" s="32">
        <v>3</v>
      </c>
      <c r="BU53" s="32">
        <v>4</v>
      </c>
      <c r="BV53" s="32">
        <v>6</v>
      </c>
      <c r="BW53" s="32">
        <v>4.5</v>
      </c>
      <c r="BX53" s="32">
        <v>2</v>
      </c>
      <c r="BY53" s="32">
        <v>1.5</v>
      </c>
      <c r="BZ53" s="81">
        <f t="shared" si="21"/>
        <v>39</v>
      </c>
      <c r="CA53" s="82">
        <f t="shared" si="22"/>
        <v>39</v>
      </c>
    </row>
    <row r="54" spans="1:163" s="4" customFormat="1" ht="29.45" customHeight="1">
      <c r="A54" s="20">
        <v>47</v>
      </c>
      <c r="B54" s="21"/>
      <c r="C54" s="62"/>
      <c r="D54" s="23" t="str">
        <f t="shared" si="23"/>
        <v/>
      </c>
      <c r="E54" s="23" t="str">
        <f t="shared" si="24"/>
        <v/>
      </c>
      <c r="F54" s="23" t="str">
        <f t="shared" si="25"/>
        <v/>
      </c>
      <c r="G54" s="23" t="str">
        <f t="shared" si="26"/>
        <v/>
      </c>
      <c r="H54" s="23" t="str">
        <f t="shared" si="27"/>
        <v/>
      </c>
      <c r="I54" s="23" t="str">
        <f t="shared" si="28"/>
        <v/>
      </c>
      <c r="J54" s="23" t="str">
        <f t="shared" si="29"/>
        <v/>
      </c>
      <c r="K54" s="23" t="str">
        <f t="shared" si="30"/>
        <v/>
      </c>
      <c r="L54" s="23" t="str">
        <f t="shared" si="31"/>
        <v/>
      </c>
      <c r="M54" s="23" t="str">
        <f t="shared" si="32"/>
        <v/>
      </c>
      <c r="N54" s="23" t="str">
        <f t="shared" si="33"/>
        <v/>
      </c>
      <c r="O54" s="23" t="str">
        <f t="shared" si="34"/>
        <v/>
      </c>
      <c r="P54" s="23" t="str">
        <f t="shared" si="35"/>
        <v/>
      </c>
      <c r="Q54" s="23" t="str">
        <f t="shared" si="36"/>
        <v/>
      </c>
      <c r="R54" s="23" t="str">
        <f t="shared" si="37"/>
        <v/>
      </c>
      <c r="S54" s="23" t="str">
        <f t="shared" si="38"/>
        <v/>
      </c>
      <c r="T54" s="23" t="str">
        <f t="shared" si="39"/>
        <v/>
      </c>
      <c r="U54" s="24">
        <f t="shared" si="17"/>
        <v>0</v>
      </c>
      <c r="V54" s="22"/>
      <c r="W54" s="14"/>
      <c r="X54" s="14"/>
      <c r="Y54" s="14"/>
      <c r="Z54" s="14"/>
      <c r="AA54" s="8"/>
      <c r="AB54" s="8"/>
      <c r="AC54" s="8"/>
      <c r="AD54" s="8"/>
      <c r="AE54" s="8"/>
      <c r="AF54" s="8"/>
      <c r="AG54" s="8"/>
      <c r="AH54" s="8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50">
        <v>40</v>
      </c>
      <c r="AZ54" s="34"/>
      <c r="BA54" s="32">
        <v>16</v>
      </c>
      <c r="BB54" s="30">
        <v>30.5</v>
      </c>
      <c r="BC54" s="30" t="s">
        <v>162</v>
      </c>
      <c r="BD54" s="85">
        <f t="shared" si="18"/>
        <v>16</v>
      </c>
      <c r="BE54" s="51">
        <v>2</v>
      </c>
      <c r="BF54" s="26">
        <v>4</v>
      </c>
      <c r="BG54" s="26">
        <v>1.1000000000000001</v>
      </c>
      <c r="BH54" s="86">
        <f t="shared" si="19"/>
        <v>4</v>
      </c>
      <c r="BI54" s="51">
        <v>2.5</v>
      </c>
      <c r="BJ54" s="26">
        <v>8.8000000000000007</v>
      </c>
      <c r="BK54" s="26">
        <v>16.5</v>
      </c>
      <c r="BL54" s="26">
        <v>20</v>
      </c>
      <c r="BM54" s="86">
        <f t="shared" si="20"/>
        <v>8.8000000000000007</v>
      </c>
      <c r="BN54" s="51">
        <v>2.5</v>
      </c>
      <c r="BO54" s="32">
        <v>2</v>
      </c>
      <c r="BP54" s="32">
        <v>3</v>
      </c>
      <c r="BQ54" s="32">
        <v>2</v>
      </c>
      <c r="BR54" s="32">
        <v>3</v>
      </c>
      <c r="BS54" s="32">
        <v>2</v>
      </c>
      <c r="BT54" s="32">
        <v>3</v>
      </c>
      <c r="BU54" s="32">
        <v>4</v>
      </c>
      <c r="BV54" s="32">
        <v>6</v>
      </c>
      <c r="BW54" s="32">
        <v>3.5</v>
      </c>
      <c r="BX54" s="32">
        <v>2.5</v>
      </c>
      <c r="BY54" s="32">
        <v>2</v>
      </c>
      <c r="BZ54" s="81">
        <f t="shared" si="21"/>
        <v>40</v>
      </c>
      <c r="CA54" s="82">
        <f t="shared" si="22"/>
        <v>40</v>
      </c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</row>
    <row r="55" spans="1:163" ht="29.45" customHeight="1">
      <c r="A55" s="20">
        <v>48</v>
      </c>
      <c r="B55" s="21"/>
      <c r="C55" s="62"/>
      <c r="D55" s="23" t="str">
        <f t="shared" si="23"/>
        <v/>
      </c>
      <c r="E55" s="23" t="str">
        <f t="shared" si="24"/>
        <v/>
      </c>
      <c r="F55" s="23" t="str">
        <f t="shared" si="25"/>
        <v/>
      </c>
      <c r="G55" s="23" t="str">
        <f t="shared" si="26"/>
        <v/>
      </c>
      <c r="H55" s="23" t="str">
        <f t="shared" si="27"/>
        <v/>
      </c>
      <c r="I55" s="23" t="str">
        <f t="shared" si="28"/>
        <v/>
      </c>
      <c r="J55" s="23" t="str">
        <f t="shared" si="29"/>
        <v/>
      </c>
      <c r="K55" s="23" t="str">
        <f t="shared" si="30"/>
        <v/>
      </c>
      <c r="L55" s="23" t="str">
        <f t="shared" si="31"/>
        <v/>
      </c>
      <c r="M55" s="23" t="str">
        <f t="shared" si="32"/>
        <v/>
      </c>
      <c r="N55" s="23" t="str">
        <f t="shared" si="33"/>
        <v/>
      </c>
      <c r="O55" s="23" t="str">
        <f t="shared" si="34"/>
        <v/>
      </c>
      <c r="P55" s="23" t="str">
        <f t="shared" si="35"/>
        <v/>
      </c>
      <c r="Q55" s="23" t="str">
        <f t="shared" si="36"/>
        <v/>
      </c>
      <c r="R55" s="23" t="str">
        <f t="shared" si="37"/>
        <v/>
      </c>
      <c r="S55" s="23" t="str">
        <f t="shared" si="38"/>
        <v/>
      </c>
      <c r="T55" s="23" t="str">
        <f t="shared" si="39"/>
        <v/>
      </c>
      <c r="U55" s="24">
        <f t="shared" si="17"/>
        <v>0</v>
      </c>
      <c r="V55" s="22"/>
      <c r="W55" s="14"/>
      <c r="X55" s="14"/>
      <c r="Y55" s="14"/>
      <c r="Z55" s="14"/>
      <c r="AA55" s="8"/>
      <c r="AB55" s="8"/>
      <c r="AC55" s="8"/>
      <c r="AD55" s="8"/>
      <c r="AE55" s="8"/>
      <c r="AF55" s="8"/>
      <c r="AG55" s="8"/>
      <c r="AH55" s="8"/>
      <c r="AY55" s="50" t="s">
        <v>51</v>
      </c>
      <c r="BA55" s="32">
        <v>15</v>
      </c>
      <c r="BB55" s="30">
        <v>29.5</v>
      </c>
      <c r="BC55" s="30" t="s">
        <v>160</v>
      </c>
      <c r="BD55" s="85">
        <f t="shared" si="18"/>
        <v>15</v>
      </c>
      <c r="BE55" s="51">
        <v>3</v>
      </c>
      <c r="BF55" s="26">
        <v>4.0999999999999996</v>
      </c>
      <c r="BG55" s="26">
        <v>1.1499999999999999</v>
      </c>
      <c r="BH55" s="86">
        <f t="shared" si="19"/>
        <v>4.0999999999999996</v>
      </c>
      <c r="BI55" s="51">
        <v>3</v>
      </c>
      <c r="BJ55" s="26">
        <v>8.6</v>
      </c>
      <c r="BK55" s="26">
        <v>16</v>
      </c>
      <c r="BL55" s="26">
        <v>17.5</v>
      </c>
      <c r="BM55" s="86">
        <f t="shared" si="20"/>
        <v>8.6</v>
      </c>
      <c r="BN55" s="51">
        <v>2</v>
      </c>
      <c r="BO55" s="32">
        <v>2</v>
      </c>
      <c r="BP55" s="32">
        <v>3</v>
      </c>
      <c r="BQ55" s="32">
        <v>2</v>
      </c>
      <c r="BR55" s="32">
        <v>2.5</v>
      </c>
      <c r="BS55" s="32">
        <v>2</v>
      </c>
      <c r="BT55" s="32">
        <v>2.5</v>
      </c>
      <c r="BU55" s="32">
        <v>4</v>
      </c>
      <c r="BV55" s="32">
        <v>6</v>
      </c>
      <c r="BW55" s="32">
        <v>3</v>
      </c>
      <c r="BX55" s="32">
        <v>3</v>
      </c>
      <c r="BY55" s="32">
        <v>2</v>
      </c>
      <c r="BZ55" s="81">
        <f t="shared" si="21"/>
        <v>40</v>
      </c>
      <c r="CA55" s="82">
        <f t="shared" si="22"/>
        <v>40</v>
      </c>
    </row>
    <row r="56" spans="1:163" s="4" customFormat="1" ht="29.45" customHeight="1">
      <c r="A56" s="20">
        <v>49</v>
      </c>
      <c r="B56" s="21"/>
      <c r="C56" s="62"/>
      <c r="D56" s="23" t="str">
        <f t="shared" si="23"/>
        <v/>
      </c>
      <c r="E56" s="23" t="str">
        <f t="shared" si="24"/>
        <v/>
      </c>
      <c r="F56" s="23" t="str">
        <f t="shared" si="25"/>
        <v/>
      </c>
      <c r="G56" s="23" t="str">
        <f t="shared" si="26"/>
        <v/>
      </c>
      <c r="H56" s="23" t="str">
        <f t="shared" si="27"/>
        <v/>
      </c>
      <c r="I56" s="23" t="str">
        <f t="shared" si="28"/>
        <v/>
      </c>
      <c r="J56" s="23" t="str">
        <f t="shared" si="29"/>
        <v/>
      </c>
      <c r="K56" s="23" t="str">
        <f t="shared" si="30"/>
        <v/>
      </c>
      <c r="L56" s="23" t="str">
        <f t="shared" si="31"/>
        <v/>
      </c>
      <c r="M56" s="23" t="str">
        <f t="shared" si="32"/>
        <v/>
      </c>
      <c r="N56" s="23" t="str">
        <f t="shared" si="33"/>
        <v/>
      </c>
      <c r="O56" s="23" t="str">
        <f t="shared" si="34"/>
        <v/>
      </c>
      <c r="P56" s="23" t="str">
        <f t="shared" si="35"/>
        <v/>
      </c>
      <c r="Q56" s="23" t="str">
        <f t="shared" si="36"/>
        <v/>
      </c>
      <c r="R56" s="23" t="str">
        <f t="shared" si="37"/>
        <v/>
      </c>
      <c r="S56" s="23" t="str">
        <f t="shared" si="38"/>
        <v/>
      </c>
      <c r="T56" s="23" t="str">
        <f t="shared" si="39"/>
        <v/>
      </c>
      <c r="U56" s="24">
        <f t="shared" si="17"/>
        <v>0</v>
      </c>
      <c r="V56" s="22"/>
      <c r="W56" s="14"/>
      <c r="X56" s="14"/>
      <c r="Y56" s="14"/>
      <c r="Z56" s="14"/>
      <c r="AA56" s="8"/>
      <c r="AB56" s="8"/>
      <c r="AC56" s="8"/>
      <c r="AD56" s="8"/>
      <c r="AE56" s="8"/>
      <c r="AF56" s="8"/>
      <c r="AG56" s="8"/>
      <c r="AH56" s="8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50" t="s">
        <v>52</v>
      </c>
      <c r="AZ56" s="34"/>
      <c r="BA56" s="32">
        <v>15</v>
      </c>
      <c r="BB56" s="30">
        <v>29.5</v>
      </c>
      <c r="BC56" s="30" t="s">
        <v>160</v>
      </c>
      <c r="BD56" s="85">
        <f t="shared" si="18"/>
        <v>15</v>
      </c>
      <c r="BE56" s="51">
        <v>3</v>
      </c>
      <c r="BF56" s="26">
        <v>3.9</v>
      </c>
      <c r="BG56" s="26">
        <v>1.05</v>
      </c>
      <c r="BH56" s="86">
        <f t="shared" si="19"/>
        <v>3.9</v>
      </c>
      <c r="BI56" s="51">
        <v>2</v>
      </c>
      <c r="BJ56" s="26">
        <v>8.8000000000000007</v>
      </c>
      <c r="BK56" s="26">
        <v>16.5</v>
      </c>
      <c r="BL56" s="26">
        <v>20</v>
      </c>
      <c r="BM56" s="86">
        <f t="shared" si="20"/>
        <v>8.8000000000000007</v>
      </c>
      <c r="BN56" s="51">
        <v>2.5</v>
      </c>
      <c r="BO56" s="32">
        <v>2</v>
      </c>
      <c r="BP56" s="32">
        <v>2.5</v>
      </c>
      <c r="BQ56" s="32">
        <v>2</v>
      </c>
      <c r="BR56" s="32">
        <v>3</v>
      </c>
      <c r="BS56" s="32">
        <v>2</v>
      </c>
      <c r="BT56" s="32">
        <v>3</v>
      </c>
      <c r="BU56" s="32">
        <v>4</v>
      </c>
      <c r="BV56" s="32">
        <v>5</v>
      </c>
      <c r="BW56" s="32">
        <v>4</v>
      </c>
      <c r="BX56" s="32">
        <v>3</v>
      </c>
      <c r="BY56" s="32">
        <v>2</v>
      </c>
      <c r="BZ56" s="81">
        <f t="shared" si="21"/>
        <v>40</v>
      </c>
      <c r="CA56" s="82">
        <f t="shared" si="22"/>
        <v>40</v>
      </c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</row>
    <row r="57" spans="1:163" ht="29.45" customHeight="1">
      <c r="A57" s="20">
        <v>50</v>
      </c>
      <c r="B57" s="21"/>
      <c r="C57" s="62"/>
      <c r="D57" s="23" t="str">
        <f t="shared" si="23"/>
        <v/>
      </c>
      <c r="E57" s="23" t="str">
        <f t="shared" si="24"/>
        <v/>
      </c>
      <c r="F57" s="23" t="str">
        <f t="shared" si="25"/>
        <v/>
      </c>
      <c r="G57" s="23" t="str">
        <f t="shared" si="26"/>
        <v/>
      </c>
      <c r="H57" s="23" t="str">
        <f t="shared" si="27"/>
        <v/>
      </c>
      <c r="I57" s="23" t="str">
        <f t="shared" si="28"/>
        <v/>
      </c>
      <c r="J57" s="23" t="str">
        <f t="shared" si="29"/>
        <v/>
      </c>
      <c r="K57" s="23" t="str">
        <f t="shared" si="30"/>
        <v/>
      </c>
      <c r="L57" s="23" t="str">
        <f t="shared" si="31"/>
        <v/>
      </c>
      <c r="M57" s="23" t="str">
        <f t="shared" si="32"/>
        <v/>
      </c>
      <c r="N57" s="23" t="str">
        <f t="shared" si="33"/>
        <v/>
      </c>
      <c r="O57" s="23" t="str">
        <f t="shared" si="34"/>
        <v/>
      </c>
      <c r="P57" s="23" t="str">
        <f t="shared" si="35"/>
        <v/>
      </c>
      <c r="Q57" s="23" t="str">
        <f t="shared" si="36"/>
        <v/>
      </c>
      <c r="R57" s="23" t="str">
        <f t="shared" si="37"/>
        <v/>
      </c>
      <c r="S57" s="23" t="str">
        <f t="shared" si="38"/>
        <v/>
      </c>
      <c r="T57" s="23" t="str">
        <f t="shared" si="39"/>
        <v/>
      </c>
      <c r="U57" s="24">
        <f t="shared" si="17"/>
        <v>0</v>
      </c>
      <c r="V57" s="22"/>
      <c r="W57" s="14"/>
      <c r="X57" s="14"/>
      <c r="Y57" s="14"/>
      <c r="Z57" s="14"/>
      <c r="AA57" s="8"/>
      <c r="AB57" s="8"/>
      <c r="AC57" s="8"/>
      <c r="AD57" s="8"/>
      <c r="AE57" s="8"/>
      <c r="AF57" s="8"/>
      <c r="AG57" s="8"/>
      <c r="AH57" s="8"/>
      <c r="AY57" s="50">
        <v>41</v>
      </c>
      <c r="BA57" s="32">
        <v>16</v>
      </c>
      <c r="BB57" s="30">
        <v>30.5</v>
      </c>
      <c r="BC57" s="30" t="s">
        <v>162</v>
      </c>
      <c r="BD57" s="85">
        <f t="shared" si="18"/>
        <v>16</v>
      </c>
      <c r="BE57" s="51">
        <v>2</v>
      </c>
      <c r="BF57" s="26">
        <v>4</v>
      </c>
      <c r="BG57" s="26">
        <v>1.1000000000000001</v>
      </c>
      <c r="BH57" s="86">
        <f t="shared" si="19"/>
        <v>4</v>
      </c>
      <c r="BI57" s="51">
        <v>2.5</v>
      </c>
      <c r="BJ57" s="26">
        <v>8.8000000000000007</v>
      </c>
      <c r="BK57" s="26">
        <v>16.5</v>
      </c>
      <c r="BL57" s="26">
        <v>20</v>
      </c>
      <c r="BM57" s="86">
        <f t="shared" si="20"/>
        <v>8.8000000000000007</v>
      </c>
      <c r="BN57" s="51">
        <v>2.5</v>
      </c>
      <c r="BO57" s="32">
        <v>2</v>
      </c>
      <c r="BP57" s="32">
        <v>3</v>
      </c>
      <c r="BQ57" s="32">
        <v>2</v>
      </c>
      <c r="BR57" s="32">
        <v>3</v>
      </c>
      <c r="BS57" s="32">
        <v>2</v>
      </c>
      <c r="BT57" s="32">
        <v>3</v>
      </c>
      <c r="BU57" s="32">
        <v>4</v>
      </c>
      <c r="BV57" s="32">
        <v>6</v>
      </c>
      <c r="BW57" s="32">
        <v>4</v>
      </c>
      <c r="BX57" s="32">
        <v>3</v>
      </c>
      <c r="BY57" s="32">
        <v>2</v>
      </c>
      <c r="BZ57" s="81">
        <f t="shared" si="21"/>
        <v>41</v>
      </c>
      <c r="CA57" s="82">
        <f t="shared" si="22"/>
        <v>41</v>
      </c>
    </row>
    <row r="58" spans="1:163" s="4" customFormat="1" ht="29.45" customHeight="1">
      <c r="A58" s="20">
        <v>51</v>
      </c>
      <c r="B58" s="21"/>
      <c r="C58" s="62"/>
      <c r="D58" s="23" t="str">
        <f t="shared" si="23"/>
        <v/>
      </c>
      <c r="E58" s="23" t="str">
        <f t="shared" si="24"/>
        <v/>
      </c>
      <c r="F58" s="23" t="str">
        <f t="shared" si="25"/>
        <v/>
      </c>
      <c r="G58" s="23" t="str">
        <f t="shared" si="26"/>
        <v/>
      </c>
      <c r="H58" s="23" t="str">
        <f t="shared" si="27"/>
        <v/>
      </c>
      <c r="I58" s="23" t="str">
        <f t="shared" si="28"/>
        <v/>
      </c>
      <c r="J58" s="23" t="str">
        <f t="shared" si="29"/>
        <v/>
      </c>
      <c r="K58" s="23" t="str">
        <f t="shared" si="30"/>
        <v/>
      </c>
      <c r="L58" s="23" t="str">
        <f t="shared" si="31"/>
        <v/>
      </c>
      <c r="M58" s="23" t="str">
        <f t="shared" si="32"/>
        <v/>
      </c>
      <c r="N58" s="23" t="str">
        <f t="shared" si="33"/>
        <v/>
      </c>
      <c r="O58" s="23" t="str">
        <f t="shared" si="34"/>
        <v/>
      </c>
      <c r="P58" s="23" t="str">
        <f t="shared" si="35"/>
        <v/>
      </c>
      <c r="Q58" s="23" t="str">
        <f t="shared" si="36"/>
        <v/>
      </c>
      <c r="R58" s="23" t="str">
        <f t="shared" si="37"/>
        <v/>
      </c>
      <c r="S58" s="23" t="str">
        <f t="shared" si="38"/>
        <v/>
      </c>
      <c r="T58" s="23" t="str">
        <f t="shared" si="39"/>
        <v/>
      </c>
      <c r="U58" s="24">
        <f t="shared" si="17"/>
        <v>0</v>
      </c>
      <c r="V58" s="22"/>
      <c r="W58" s="14"/>
      <c r="X58" s="14"/>
      <c r="Y58" s="14"/>
      <c r="Z58" s="14"/>
      <c r="AA58" s="8"/>
      <c r="AB58" s="8"/>
      <c r="AC58" s="8"/>
      <c r="AD58" s="8"/>
      <c r="AE58" s="8"/>
      <c r="AF58" s="8"/>
      <c r="AG58" s="8"/>
      <c r="AH58" s="8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50" t="s">
        <v>53</v>
      </c>
      <c r="AZ58" s="34"/>
      <c r="BA58" s="32">
        <v>15</v>
      </c>
      <c r="BB58" s="30">
        <v>29.5</v>
      </c>
      <c r="BC58" s="30" t="s">
        <v>160</v>
      </c>
      <c r="BD58" s="85">
        <f t="shared" si="18"/>
        <v>15</v>
      </c>
      <c r="BE58" s="51">
        <v>3</v>
      </c>
      <c r="BF58" s="26">
        <v>4.0999999999999996</v>
      </c>
      <c r="BG58" s="26">
        <v>1.1499999999999999</v>
      </c>
      <c r="BH58" s="86">
        <f t="shared" si="19"/>
        <v>4.0999999999999996</v>
      </c>
      <c r="BI58" s="51">
        <v>3</v>
      </c>
      <c r="BJ58" s="26">
        <v>8.6</v>
      </c>
      <c r="BK58" s="26">
        <v>16</v>
      </c>
      <c r="BL58" s="26">
        <v>17.5</v>
      </c>
      <c r="BM58" s="86">
        <f t="shared" si="20"/>
        <v>8.6</v>
      </c>
      <c r="BN58" s="51">
        <v>2</v>
      </c>
      <c r="BO58" s="32">
        <v>2</v>
      </c>
      <c r="BP58" s="32">
        <v>3</v>
      </c>
      <c r="BQ58" s="32">
        <v>2</v>
      </c>
      <c r="BR58" s="32">
        <v>3</v>
      </c>
      <c r="BS58" s="32">
        <v>2</v>
      </c>
      <c r="BT58" s="32">
        <v>3</v>
      </c>
      <c r="BU58" s="32">
        <v>4</v>
      </c>
      <c r="BV58" s="32">
        <v>6</v>
      </c>
      <c r="BW58" s="32">
        <v>3</v>
      </c>
      <c r="BX58" s="32">
        <v>3</v>
      </c>
      <c r="BY58" s="32">
        <v>2</v>
      </c>
      <c r="BZ58" s="81">
        <f t="shared" si="21"/>
        <v>41</v>
      </c>
      <c r="CA58" s="82">
        <f t="shared" si="22"/>
        <v>41</v>
      </c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</row>
    <row r="59" spans="1:163" ht="29.45" customHeight="1">
      <c r="A59" s="20">
        <v>52</v>
      </c>
      <c r="B59" s="21"/>
      <c r="C59" s="62"/>
      <c r="D59" s="23" t="str">
        <f t="shared" si="23"/>
        <v/>
      </c>
      <c r="E59" s="23" t="str">
        <f t="shared" si="24"/>
        <v/>
      </c>
      <c r="F59" s="23" t="str">
        <f t="shared" si="25"/>
        <v/>
      </c>
      <c r="G59" s="23" t="str">
        <f t="shared" si="26"/>
        <v/>
      </c>
      <c r="H59" s="23" t="str">
        <f t="shared" si="27"/>
        <v/>
      </c>
      <c r="I59" s="23" t="str">
        <f t="shared" si="28"/>
        <v/>
      </c>
      <c r="J59" s="23" t="str">
        <f t="shared" si="29"/>
        <v/>
      </c>
      <c r="K59" s="23" t="str">
        <f t="shared" si="30"/>
        <v/>
      </c>
      <c r="L59" s="23" t="str">
        <f t="shared" si="31"/>
        <v/>
      </c>
      <c r="M59" s="23" t="str">
        <f t="shared" si="32"/>
        <v/>
      </c>
      <c r="N59" s="23" t="str">
        <f t="shared" si="33"/>
        <v/>
      </c>
      <c r="O59" s="23" t="str">
        <f t="shared" si="34"/>
        <v/>
      </c>
      <c r="P59" s="23" t="str">
        <f t="shared" si="35"/>
        <v/>
      </c>
      <c r="Q59" s="23" t="str">
        <f t="shared" si="36"/>
        <v/>
      </c>
      <c r="R59" s="23" t="str">
        <f t="shared" si="37"/>
        <v/>
      </c>
      <c r="S59" s="23" t="str">
        <f t="shared" si="38"/>
        <v/>
      </c>
      <c r="T59" s="23" t="str">
        <f t="shared" si="39"/>
        <v/>
      </c>
      <c r="U59" s="24">
        <f t="shared" si="17"/>
        <v>0</v>
      </c>
      <c r="V59" s="22"/>
      <c r="W59" s="14"/>
      <c r="X59" s="14"/>
      <c r="Y59" s="14"/>
      <c r="Z59" s="14"/>
      <c r="AA59" s="8"/>
      <c r="AB59" s="8"/>
      <c r="AC59" s="8"/>
      <c r="AD59" s="8"/>
      <c r="AE59" s="8"/>
      <c r="AF59" s="8"/>
      <c r="AG59" s="8"/>
      <c r="AH59" s="8"/>
      <c r="AY59" s="50" t="s">
        <v>54</v>
      </c>
      <c r="BA59" s="32">
        <v>15.5</v>
      </c>
      <c r="BB59" s="30">
        <v>30</v>
      </c>
      <c r="BC59" s="30" t="s">
        <v>161</v>
      </c>
      <c r="BD59" s="85">
        <f t="shared" si="18"/>
        <v>15.5</v>
      </c>
      <c r="BE59" s="51">
        <v>2.5</v>
      </c>
      <c r="BF59" s="26">
        <v>3.9</v>
      </c>
      <c r="BG59" s="26">
        <v>1.05</v>
      </c>
      <c r="BH59" s="86">
        <f t="shared" si="19"/>
        <v>3.9</v>
      </c>
      <c r="BI59" s="51">
        <v>2</v>
      </c>
      <c r="BJ59" s="26">
        <v>8.8000000000000007</v>
      </c>
      <c r="BK59" s="26">
        <v>16.5</v>
      </c>
      <c r="BL59" s="26">
        <v>20</v>
      </c>
      <c r="BM59" s="86">
        <f t="shared" si="20"/>
        <v>8.8000000000000007</v>
      </c>
      <c r="BN59" s="51">
        <v>2.5</v>
      </c>
      <c r="BO59" s="32">
        <v>2</v>
      </c>
      <c r="BP59" s="32">
        <v>3</v>
      </c>
      <c r="BQ59" s="32">
        <v>2</v>
      </c>
      <c r="BR59" s="32">
        <v>3</v>
      </c>
      <c r="BS59" s="32">
        <v>2</v>
      </c>
      <c r="BT59" s="32">
        <v>3</v>
      </c>
      <c r="BU59" s="32">
        <v>4</v>
      </c>
      <c r="BV59" s="32">
        <v>5</v>
      </c>
      <c r="BW59" s="32">
        <v>5</v>
      </c>
      <c r="BX59" s="32">
        <v>3</v>
      </c>
      <c r="BY59" s="32">
        <v>2</v>
      </c>
      <c r="BZ59" s="81">
        <f t="shared" si="21"/>
        <v>41</v>
      </c>
      <c r="CA59" s="82">
        <f t="shared" si="22"/>
        <v>41</v>
      </c>
    </row>
    <row r="60" spans="1:163" s="4" customFormat="1" ht="29.45" customHeight="1">
      <c r="A60" s="20">
        <v>53</v>
      </c>
      <c r="B60" s="21"/>
      <c r="C60" s="62"/>
      <c r="D60" s="23" t="str">
        <f t="shared" si="23"/>
        <v/>
      </c>
      <c r="E60" s="23" t="str">
        <f t="shared" si="24"/>
        <v/>
      </c>
      <c r="F60" s="23" t="str">
        <f t="shared" si="25"/>
        <v/>
      </c>
      <c r="G60" s="23" t="str">
        <f t="shared" si="26"/>
        <v/>
      </c>
      <c r="H60" s="23" t="str">
        <f t="shared" si="27"/>
        <v/>
      </c>
      <c r="I60" s="23" t="str">
        <f t="shared" si="28"/>
        <v/>
      </c>
      <c r="J60" s="23" t="str">
        <f t="shared" si="29"/>
        <v/>
      </c>
      <c r="K60" s="23" t="str">
        <f t="shared" si="30"/>
        <v/>
      </c>
      <c r="L60" s="23" t="str">
        <f t="shared" si="31"/>
        <v/>
      </c>
      <c r="M60" s="23" t="str">
        <f t="shared" si="32"/>
        <v/>
      </c>
      <c r="N60" s="23" t="str">
        <f t="shared" si="33"/>
        <v/>
      </c>
      <c r="O60" s="23" t="str">
        <f t="shared" si="34"/>
        <v/>
      </c>
      <c r="P60" s="23" t="str">
        <f t="shared" si="35"/>
        <v/>
      </c>
      <c r="Q60" s="23" t="str">
        <f t="shared" si="36"/>
        <v/>
      </c>
      <c r="R60" s="23" t="str">
        <f t="shared" si="37"/>
        <v/>
      </c>
      <c r="S60" s="23" t="str">
        <f t="shared" si="38"/>
        <v/>
      </c>
      <c r="T60" s="23" t="str">
        <f t="shared" si="39"/>
        <v/>
      </c>
      <c r="U60" s="24">
        <f t="shared" si="17"/>
        <v>0</v>
      </c>
      <c r="V60" s="22"/>
      <c r="W60" s="14"/>
      <c r="X60" s="14"/>
      <c r="Y60" s="14"/>
      <c r="Z60" s="14"/>
      <c r="AA60" s="8"/>
      <c r="AB60" s="8"/>
      <c r="AC60" s="8"/>
      <c r="AD60" s="8"/>
      <c r="AE60" s="8"/>
      <c r="AF60" s="8"/>
      <c r="AG60" s="8"/>
      <c r="AH60" s="8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50">
        <v>42</v>
      </c>
      <c r="AZ60" s="34"/>
      <c r="BA60" s="32">
        <v>16</v>
      </c>
      <c r="BB60" s="30">
        <v>30.5</v>
      </c>
      <c r="BC60" s="30" t="s">
        <v>162</v>
      </c>
      <c r="BD60" s="85">
        <f t="shared" si="18"/>
        <v>16</v>
      </c>
      <c r="BE60" s="51">
        <v>2</v>
      </c>
      <c r="BF60" s="26">
        <v>4.0999999999999996</v>
      </c>
      <c r="BG60" s="26">
        <v>1.1499999999999999</v>
      </c>
      <c r="BH60" s="86">
        <f t="shared" si="19"/>
        <v>4.0999999999999996</v>
      </c>
      <c r="BI60" s="51">
        <v>3</v>
      </c>
      <c r="BJ60" s="26">
        <v>9</v>
      </c>
      <c r="BK60" s="26">
        <v>17</v>
      </c>
      <c r="BL60" s="26">
        <v>25</v>
      </c>
      <c r="BM60" s="86">
        <f t="shared" si="20"/>
        <v>9</v>
      </c>
      <c r="BN60" s="51">
        <v>3</v>
      </c>
      <c r="BO60" s="32">
        <v>2</v>
      </c>
      <c r="BP60" s="32">
        <v>3</v>
      </c>
      <c r="BQ60" s="32">
        <v>2</v>
      </c>
      <c r="BR60" s="32">
        <v>3</v>
      </c>
      <c r="BS60" s="32">
        <v>2</v>
      </c>
      <c r="BT60" s="32">
        <v>3</v>
      </c>
      <c r="BU60" s="32">
        <v>4</v>
      </c>
      <c r="BV60" s="32">
        <v>6</v>
      </c>
      <c r="BW60" s="32">
        <v>4</v>
      </c>
      <c r="BX60" s="32">
        <v>3</v>
      </c>
      <c r="BY60" s="32">
        <v>2</v>
      </c>
      <c r="BZ60" s="81">
        <f t="shared" si="21"/>
        <v>42</v>
      </c>
      <c r="CA60" s="82">
        <f t="shared" si="22"/>
        <v>42</v>
      </c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</row>
    <row r="61" spans="1:163" ht="29.45" customHeight="1">
      <c r="A61" s="20">
        <v>54</v>
      </c>
      <c r="B61" s="21"/>
      <c r="C61" s="62"/>
      <c r="D61" s="23" t="str">
        <f t="shared" si="23"/>
        <v/>
      </c>
      <c r="E61" s="23" t="str">
        <f t="shared" si="24"/>
        <v/>
      </c>
      <c r="F61" s="23" t="str">
        <f t="shared" si="25"/>
        <v/>
      </c>
      <c r="G61" s="23" t="str">
        <f t="shared" si="26"/>
        <v/>
      </c>
      <c r="H61" s="23" t="str">
        <f t="shared" si="27"/>
        <v/>
      </c>
      <c r="I61" s="23" t="str">
        <f t="shared" si="28"/>
        <v/>
      </c>
      <c r="J61" s="23" t="str">
        <f t="shared" si="29"/>
        <v/>
      </c>
      <c r="K61" s="23" t="str">
        <f t="shared" si="30"/>
        <v/>
      </c>
      <c r="L61" s="23" t="str">
        <f t="shared" si="31"/>
        <v/>
      </c>
      <c r="M61" s="23" t="str">
        <f t="shared" si="32"/>
        <v/>
      </c>
      <c r="N61" s="23" t="str">
        <f t="shared" si="33"/>
        <v/>
      </c>
      <c r="O61" s="23" t="str">
        <f t="shared" si="34"/>
        <v/>
      </c>
      <c r="P61" s="23" t="str">
        <f t="shared" si="35"/>
        <v/>
      </c>
      <c r="Q61" s="23" t="str">
        <f t="shared" si="36"/>
        <v/>
      </c>
      <c r="R61" s="23" t="str">
        <f t="shared" si="37"/>
        <v/>
      </c>
      <c r="S61" s="23" t="str">
        <f t="shared" si="38"/>
        <v/>
      </c>
      <c r="T61" s="23" t="str">
        <f t="shared" si="39"/>
        <v/>
      </c>
      <c r="U61" s="24">
        <f t="shared" si="17"/>
        <v>0</v>
      </c>
      <c r="V61" s="22"/>
      <c r="W61" s="14"/>
      <c r="X61" s="14"/>
      <c r="Y61" s="14"/>
      <c r="Z61" s="14"/>
      <c r="AA61" s="8"/>
      <c r="AB61" s="8"/>
      <c r="AC61" s="8"/>
      <c r="AD61" s="8"/>
      <c r="AE61" s="8"/>
      <c r="AF61" s="8"/>
      <c r="AG61" s="8"/>
      <c r="AH61" s="8"/>
      <c r="AY61" s="50" t="s">
        <v>56</v>
      </c>
      <c r="BA61" s="32">
        <v>15</v>
      </c>
      <c r="BB61" s="30">
        <v>29.5</v>
      </c>
      <c r="BC61" s="30" t="s">
        <v>160</v>
      </c>
      <c r="BD61" s="85">
        <f t="shared" si="18"/>
        <v>15</v>
      </c>
      <c r="BE61" s="51">
        <v>3</v>
      </c>
      <c r="BF61" s="26">
        <v>4.0999999999999996</v>
      </c>
      <c r="BG61" s="26">
        <v>1.1499999999999999</v>
      </c>
      <c r="BH61" s="86">
        <f t="shared" si="19"/>
        <v>4.0999999999999996</v>
      </c>
      <c r="BI61" s="51">
        <v>3</v>
      </c>
      <c r="BJ61" s="26">
        <v>9</v>
      </c>
      <c r="BK61" s="26">
        <v>17</v>
      </c>
      <c r="BL61" s="26">
        <v>25</v>
      </c>
      <c r="BM61" s="86">
        <f t="shared" si="20"/>
        <v>9</v>
      </c>
      <c r="BN61" s="51">
        <v>3</v>
      </c>
      <c r="BO61" s="32">
        <v>2</v>
      </c>
      <c r="BP61" s="32">
        <v>3</v>
      </c>
      <c r="BQ61" s="32">
        <v>2</v>
      </c>
      <c r="BR61" s="32">
        <v>3</v>
      </c>
      <c r="BS61" s="32">
        <v>2</v>
      </c>
      <c r="BT61" s="32">
        <v>3</v>
      </c>
      <c r="BU61" s="32">
        <v>4</v>
      </c>
      <c r="BV61" s="32">
        <v>6</v>
      </c>
      <c r="BW61" s="32">
        <v>3</v>
      </c>
      <c r="BX61" s="32">
        <v>3</v>
      </c>
      <c r="BY61" s="32">
        <v>2</v>
      </c>
      <c r="BZ61" s="81">
        <f t="shared" si="21"/>
        <v>42</v>
      </c>
      <c r="CA61" s="82">
        <f t="shared" si="22"/>
        <v>42</v>
      </c>
    </row>
    <row r="62" spans="1:163" s="4" customFormat="1" ht="29.45" customHeight="1">
      <c r="A62" s="20">
        <v>55</v>
      </c>
      <c r="B62" s="21"/>
      <c r="C62" s="62"/>
      <c r="D62" s="23" t="str">
        <f t="shared" si="23"/>
        <v/>
      </c>
      <c r="E62" s="23" t="str">
        <f t="shared" si="24"/>
        <v/>
      </c>
      <c r="F62" s="23" t="str">
        <f t="shared" si="25"/>
        <v/>
      </c>
      <c r="G62" s="23" t="str">
        <f t="shared" si="26"/>
        <v/>
      </c>
      <c r="H62" s="23" t="str">
        <f t="shared" si="27"/>
        <v/>
      </c>
      <c r="I62" s="23" t="str">
        <f t="shared" si="28"/>
        <v/>
      </c>
      <c r="J62" s="23" t="str">
        <f t="shared" si="29"/>
        <v/>
      </c>
      <c r="K62" s="23" t="str">
        <f t="shared" si="30"/>
        <v/>
      </c>
      <c r="L62" s="23" t="str">
        <f t="shared" si="31"/>
        <v/>
      </c>
      <c r="M62" s="23" t="str">
        <f t="shared" si="32"/>
        <v/>
      </c>
      <c r="N62" s="23" t="str">
        <f t="shared" si="33"/>
        <v/>
      </c>
      <c r="O62" s="23" t="str">
        <f t="shared" si="34"/>
        <v/>
      </c>
      <c r="P62" s="23" t="str">
        <f t="shared" si="35"/>
        <v/>
      </c>
      <c r="Q62" s="23" t="str">
        <f t="shared" si="36"/>
        <v/>
      </c>
      <c r="R62" s="23" t="str">
        <f t="shared" si="37"/>
        <v/>
      </c>
      <c r="S62" s="23" t="str">
        <f t="shared" si="38"/>
        <v/>
      </c>
      <c r="T62" s="23" t="str">
        <f t="shared" si="39"/>
        <v/>
      </c>
      <c r="U62" s="24">
        <f t="shared" si="17"/>
        <v>0</v>
      </c>
      <c r="V62" s="22"/>
      <c r="W62" s="14"/>
      <c r="X62" s="14"/>
      <c r="Y62" s="14"/>
      <c r="Z62" s="14"/>
      <c r="AA62" s="8"/>
      <c r="AB62" s="8"/>
      <c r="AC62" s="8"/>
      <c r="AD62" s="8"/>
      <c r="AE62" s="8"/>
      <c r="AF62" s="8"/>
      <c r="AG62" s="8"/>
      <c r="AH62" s="8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50" t="s">
        <v>55</v>
      </c>
      <c r="AZ62" s="34"/>
      <c r="BA62" s="32">
        <v>14.5</v>
      </c>
      <c r="BB62" s="30">
        <v>29</v>
      </c>
      <c r="BC62" s="30" t="s">
        <v>159</v>
      </c>
      <c r="BD62" s="85">
        <f t="shared" si="18"/>
        <v>14.5</v>
      </c>
      <c r="BE62" s="51">
        <v>3.5</v>
      </c>
      <c r="BF62" s="26">
        <v>3.9</v>
      </c>
      <c r="BG62" s="26">
        <v>1.05</v>
      </c>
      <c r="BH62" s="86">
        <f t="shared" si="19"/>
        <v>3.9</v>
      </c>
      <c r="BI62" s="51">
        <v>2</v>
      </c>
      <c r="BJ62" s="26">
        <v>8.6</v>
      </c>
      <c r="BK62" s="26">
        <v>16</v>
      </c>
      <c r="BL62" s="26">
        <v>17.5</v>
      </c>
      <c r="BM62" s="86">
        <f t="shared" si="20"/>
        <v>8.6</v>
      </c>
      <c r="BN62" s="51">
        <v>2</v>
      </c>
      <c r="BO62" s="32">
        <v>2</v>
      </c>
      <c r="BP62" s="32">
        <v>3</v>
      </c>
      <c r="BQ62" s="32">
        <v>2</v>
      </c>
      <c r="BR62" s="32">
        <v>3</v>
      </c>
      <c r="BS62" s="32">
        <v>2</v>
      </c>
      <c r="BT62" s="32">
        <v>3</v>
      </c>
      <c r="BU62" s="32">
        <v>4</v>
      </c>
      <c r="BV62" s="32">
        <v>5.5</v>
      </c>
      <c r="BW62" s="32">
        <v>5</v>
      </c>
      <c r="BX62" s="32">
        <v>3</v>
      </c>
      <c r="BY62" s="32">
        <v>2</v>
      </c>
      <c r="BZ62" s="81">
        <f t="shared" si="21"/>
        <v>42</v>
      </c>
      <c r="CA62" s="82">
        <f t="shared" si="22"/>
        <v>42</v>
      </c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</row>
    <row r="63" spans="1:163" ht="29.45" customHeight="1">
      <c r="A63" s="20">
        <v>56</v>
      </c>
      <c r="B63" s="21"/>
      <c r="C63" s="62"/>
      <c r="D63" s="23" t="str">
        <f t="shared" si="23"/>
        <v/>
      </c>
      <c r="E63" s="23" t="str">
        <f t="shared" si="24"/>
        <v/>
      </c>
      <c r="F63" s="23" t="str">
        <f t="shared" si="25"/>
        <v/>
      </c>
      <c r="G63" s="23" t="str">
        <f t="shared" si="26"/>
        <v/>
      </c>
      <c r="H63" s="23" t="str">
        <f t="shared" si="27"/>
        <v/>
      </c>
      <c r="I63" s="23" t="str">
        <f t="shared" si="28"/>
        <v/>
      </c>
      <c r="J63" s="23" t="str">
        <f t="shared" si="29"/>
        <v/>
      </c>
      <c r="K63" s="23" t="str">
        <f t="shared" si="30"/>
        <v/>
      </c>
      <c r="L63" s="23" t="str">
        <f t="shared" si="31"/>
        <v/>
      </c>
      <c r="M63" s="23" t="str">
        <f t="shared" si="32"/>
        <v/>
      </c>
      <c r="N63" s="23" t="str">
        <f t="shared" si="33"/>
        <v/>
      </c>
      <c r="O63" s="23" t="str">
        <f t="shared" si="34"/>
        <v/>
      </c>
      <c r="P63" s="23" t="str">
        <f t="shared" si="35"/>
        <v/>
      </c>
      <c r="Q63" s="23" t="str">
        <f t="shared" si="36"/>
        <v/>
      </c>
      <c r="R63" s="23" t="str">
        <f t="shared" si="37"/>
        <v/>
      </c>
      <c r="S63" s="23" t="str">
        <f t="shared" si="38"/>
        <v/>
      </c>
      <c r="T63" s="23" t="str">
        <f t="shared" si="39"/>
        <v/>
      </c>
      <c r="U63" s="24">
        <f t="shared" si="17"/>
        <v>0</v>
      </c>
      <c r="V63" s="22"/>
      <c r="W63" s="14"/>
      <c r="X63" s="14"/>
      <c r="Y63" s="14"/>
      <c r="Z63" s="14"/>
      <c r="AA63" s="8"/>
      <c r="AB63" s="8"/>
      <c r="AC63" s="8"/>
      <c r="AD63" s="8"/>
      <c r="AE63" s="8"/>
      <c r="AF63" s="8"/>
      <c r="AG63" s="8"/>
      <c r="AH63" s="8"/>
      <c r="AY63" s="50">
        <v>43</v>
      </c>
      <c r="BA63" s="32">
        <v>16</v>
      </c>
      <c r="BB63" s="30">
        <v>30.5</v>
      </c>
      <c r="BC63" s="30" t="s">
        <v>162</v>
      </c>
      <c r="BD63" s="85">
        <f t="shared" si="18"/>
        <v>16</v>
      </c>
      <c r="BE63" s="51">
        <v>2</v>
      </c>
      <c r="BF63" s="26">
        <v>4.0999999999999996</v>
      </c>
      <c r="BG63" s="26">
        <v>1.1499999999999999</v>
      </c>
      <c r="BH63" s="86">
        <f t="shared" si="19"/>
        <v>4.0999999999999996</v>
      </c>
      <c r="BI63" s="51">
        <v>3</v>
      </c>
      <c r="BJ63" s="26">
        <v>9</v>
      </c>
      <c r="BK63" s="26">
        <v>17</v>
      </c>
      <c r="BL63" s="26">
        <v>25</v>
      </c>
      <c r="BM63" s="86">
        <f t="shared" si="20"/>
        <v>9</v>
      </c>
      <c r="BN63" s="51">
        <v>3</v>
      </c>
      <c r="BO63" s="32">
        <v>2</v>
      </c>
      <c r="BP63" s="32">
        <v>3</v>
      </c>
      <c r="BQ63" s="32">
        <v>2</v>
      </c>
      <c r="BR63" s="32">
        <v>3</v>
      </c>
      <c r="BS63" s="32">
        <v>2</v>
      </c>
      <c r="BT63" s="32">
        <v>3</v>
      </c>
      <c r="BU63" s="32">
        <v>4</v>
      </c>
      <c r="BV63" s="32">
        <v>6</v>
      </c>
      <c r="BW63" s="32">
        <v>5</v>
      </c>
      <c r="BX63" s="32">
        <v>3</v>
      </c>
      <c r="BY63" s="32">
        <v>2</v>
      </c>
      <c r="BZ63" s="81">
        <f t="shared" si="21"/>
        <v>43</v>
      </c>
      <c r="CA63" s="82">
        <f t="shared" si="22"/>
        <v>43</v>
      </c>
    </row>
    <row r="64" spans="1:163" s="4" customFormat="1" ht="29.45" customHeight="1">
      <c r="A64" s="20">
        <v>57</v>
      </c>
      <c r="B64" s="21"/>
      <c r="C64" s="62"/>
      <c r="D64" s="23" t="str">
        <f t="shared" si="23"/>
        <v/>
      </c>
      <c r="E64" s="23" t="str">
        <f t="shared" si="24"/>
        <v/>
      </c>
      <c r="F64" s="23" t="str">
        <f t="shared" si="25"/>
        <v/>
      </c>
      <c r="G64" s="23" t="str">
        <f t="shared" si="26"/>
        <v/>
      </c>
      <c r="H64" s="23" t="str">
        <f t="shared" si="27"/>
        <v/>
      </c>
      <c r="I64" s="23" t="str">
        <f t="shared" si="28"/>
        <v/>
      </c>
      <c r="J64" s="23" t="str">
        <f t="shared" si="29"/>
        <v/>
      </c>
      <c r="K64" s="23" t="str">
        <f t="shared" si="30"/>
        <v/>
      </c>
      <c r="L64" s="23" t="str">
        <f t="shared" si="31"/>
        <v/>
      </c>
      <c r="M64" s="23" t="str">
        <f t="shared" si="32"/>
        <v/>
      </c>
      <c r="N64" s="23" t="str">
        <f t="shared" si="33"/>
        <v/>
      </c>
      <c r="O64" s="23" t="str">
        <f t="shared" si="34"/>
        <v/>
      </c>
      <c r="P64" s="23" t="str">
        <f t="shared" si="35"/>
        <v/>
      </c>
      <c r="Q64" s="23" t="str">
        <f t="shared" si="36"/>
        <v/>
      </c>
      <c r="R64" s="23" t="str">
        <f t="shared" si="37"/>
        <v/>
      </c>
      <c r="S64" s="23" t="str">
        <f t="shared" si="38"/>
        <v/>
      </c>
      <c r="T64" s="23" t="str">
        <f t="shared" si="39"/>
        <v/>
      </c>
      <c r="U64" s="24">
        <f t="shared" si="17"/>
        <v>0</v>
      </c>
      <c r="V64" s="22"/>
      <c r="W64" s="14"/>
      <c r="X64" s="14"/>
      <c r="Y64" s="14"/>
      <c r="Z64" s="14"/>
      <c r="AA64" s="8"/>
      <c r="AB64" s="8"/>
      <c r="AC64" s="8"/>
      <c r="AD64" s="8"/>
      <c r="AE64" s="8"/>
      <c r="AF64" s="8"/>
      <c r="AG64" s="8"/>
      <c r="AH64" s="8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50" t="s">
        <v>57</v>
      </c>
      <c r="AZ64" s="34"/>
      <c r="BA64" s="32">
        <v>15</v>
      </c>
      <c r="BB64" s="30">
        <v>29.5</v>
      </c>
      <c r="BC64" s="30" t="s">
        <v>160</v>
      </c>
      <c r="BD64" s="85">
        <f t="shared" si="18"/>
        <v>15</v>
      </c>
      <c r="BE64" s="51">
        <v>3</v>
      </c>
      <c r="BF64" s="26">
        <v>4.0999999999999996</v>
      </c>
      <c r="BG64" s="26">
        <v>1.1499999999999999</v>
      </c>
      <c r="BH64" s="86">
        <f t="shared" si="19"/>
        <v>4.0999999999999996</v>
      </c>
      <c r="BI64" s="51">
        <v>3</v>
      </c>
      <c r="BJ64" s="26">
        <v>9</v>
      </c>
      <c r="BK64" s="26">
        <v>17</v>
      </c>
      <c r="BL64" s="26">
        <v>25</v>
      </c>
      <c r="BM64" s="86">
        <f t="shared" si="20"/>
        <v>9</v>
      </c>
      <c r="BN64" s="51">
        <v>3</v>
      </c>
      <c r="BO64" s="32">
        <v>2</v>
      </c>
      <c r="BP64" s="32">
        <v>3</v>
      </c>
      <c r="BQ64" s="32">
        <v>2</v>
      </c>
      <c r="BR64" s="32">
        <v>3</v>
      </c>
      <c r="BS64" s="32">
        <v>2</v>
      </c>
      <c r="BT64" s="32">
        <v>3</v>
      </c>
      <c r="BU64" s="32">
        <v>4</v>
      </c>
      <c r="BV64" s="32">
        <v>6</v>
      </c>
      <c r="BW64" s="32">
        <v>4</v>
      </c>
      <c r="BX64" s="32">
        <v>3</v>
      </c>
      <c r="BY64" s="32">
        <v>2</v>
      </c>
      <c r="BZ64" s="81">
        <f t="shared" si="21"/>
        <v>43</v>
      </c>
      <c r="CA64" s="82">
        <f t="shared" si="22"/>
        <v>43</v>
      </c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</row>
    <row r="65" spans="1:163" ht="29.45" customHeight="1">
      <c r="A65" s="20">
        <v>58</v>
      </c>
      <c r="B65" s="21"/>
      <c r="C65" s="62"/>
      <c r="D65" s="23" t="str">
        <f t="shared" si="23"/>
        <v/>
      </c>
      <c r="E65" s="23" t="str">
        <f t="shared" si="24"/>
        <v/>
      </c>
      <c r="F65" s="23" t="str">
        <f t="shared" si="25"/>
        <v/>
      </c>
      <c r="G65" s="23" t="str">
        <f t="shared" si="26"/>
        <v/>
      </c>
      <c r="H65" s="23" t="str">
        <f t="shared" si="27"/>
        <v/>
      </c>
      <c r="I65" s="23" t="str">
        <f t="shared" si="28"/>
        <v/>
      </c>
      <c r="J65" s="23" t="str">
        <f t="shared" si="29"/>
        <v/>
      </c>
      <c r="K65" s="23" t="str">
        <f t="shared" si="30"/>
        <v/>
      </c>
      <c r="L65" s="23" t="str">
        <f t="shared" si="31"/>
        <v/>
      </c>
      <c r="M65" s="23" t="str">
        <f t="shared" si="32"/>
        <v/>
      </c>
      <c r="N65" s="23" t="str">
        <f t="shared" si="33"/>
        <v/>
      </c>
      <c r="O65" s="23" t="str">
        <f t="shared" si="34"/>
        <v/>
      </c>
      <c r="P65" s="23" t="str">
        <f t="shared" si="35"/>
        <v/>
      </c>
      <c r="Q65" s="23" t="str">
        <f t="shared" si="36"/>
        <v/>
      </c>
      <c r="R65" s="23" t="str">
        <f t="shared" si="37"/>
        <v/>
      </c>
      <c r="S65" s="23" t="str">
        <f t="shared" si="38"/>
        <v/>
      </c>
      <c r="T65" s="23" t="str">
        <f t="shared" si="39"/>
        <v/>
      </c>
      <c r="U65" s="24">
        <f t="shared" si="17"/>
        <v>0</v>
      </c>
      <c r="V65" s="22"/>
      <c r="W65" s="14"/>
      <c r="X65" s="14"/>
      <c r="Y65" s="14"/>
      <c r="Z65" s="14"/>
      <c r="AA65" s="8"/>
      <c r="AB65" s="8"/>
      <c r="AC65" s="8"/>
      <c r="AD65" s="8"/>
      <c r="AE65" s="8"/>
      <c r="AF65" s="8"/>
      <c r="AG65" s="8"/>
      <c r="AH65" s="8"/>
      <c r="AY65" s="50" t="s">
        <v>58</v>
      </c>
      <c r="BA65" s="32">
        <v>14.5</v>
      </c>
      <c r="BB65" s="30">
        <v>29</v>
      </c>
      <c r="BC65" s="30" t="s">
        <v>159</v>
      </c>
      <c r="BD65" s="85">
        <f t="shared" si="18"/>
        <v>14.5</v>
      </c>
      <c r="BE65" s="51">
        <v>3.5</v>
      </c>
      <c r="BF65" s="26">
        <v>4</v>
      </c>
      <c r="BG65" s="26">
        <v>1.1000000000000001</v>
      </c>
      <c r="BH65" s="86">
        <f t="shared" si="19"/>
        <v>4</v>
      </c>
      <c r="BI65" s="51">
        <v>2.5</v>
      </c>
      <c r="BJ65" s="26">
        <v>8.6</v>
      </c>
      <c r="BK65" s="26">
        <v>16</v>
      </c>
      <c r="BL65" s="26">
        <v>17.5</v>
      </c>
      <c r="BM65" s="86">
        <f t="shared" si="20"/>
        <v>8.6</v>
      </c>
      <c r="BN65" s="51">
        <v>2</v>
      </c>
      <c r="BO65" s="32">
        <v>2</v>
      </c>
      <c r="BP65" s="32">
        <v>3</v>
      </c>
      <c r="BQ65" s="32">
        <v>2</v>
      </c>
      <c r="BR65" s="32">
        <v>3</v>
      </c>
      <c r="BS65" s="32">
        <v>2</v>
      </c>
      <c r="BT65" s="32">
        <v>3</v>
      </c>
      <c r="BU65" s="32">
        <v>4</v>
      </c>
      <c r="BV65" s="32">
        <v>6</v>
      </c>
      <c r="BW65" s="32">
        <v>5</v>
      </c>
      <c r="BX65" s="32">
        <v>3</v>
      </c>
      <c r="BY65" s="32">
        <v>2</v>
      </c>
      <c r="BZ65" s="81">
        <f t="shared" si="21"/>
        <v>43</v>
      </c>
      <c r="CA65" s="82">
        <f t="shared" si="22"/>
        <v>43</v>
      </c>
    </row>
    <row r="66" spans="1:163" s="4" customFormat="1" ht="29.45" customHeight="1">
      <c r="A66" s="20">
        <v>59</v>
      </c>
      <c r="B66" s="21"/>
      <c r="C66" s="62"/>
      <c r="D66" s="23" t="str">
        <f t="shared" si="23"/>
        <v/>
      </c>
      <c r="E66" s="23" t="str">
        <f t="shared" si="24"/>
        <v/>
      </c>
      <c r="F66" s="23" t="str">
        <f t="shared" si="25"/>
        <v/>
      </c>
      <c r="G66" s="23" t="str">
        <f t="shared" si="26"/>
        <v/>
      </c>
      <c r="H66" s="23" t="str">
        <f t="shared" si="27"/>
        <v/>
      </c>
      <c r="I66" s="23" t="str">
        <f t="shared" si="28"/>
        <v/>
      </c>
      <c r="J66" s="23" t="str">
        <f t="shared" si="29"/>
        <v/>
      </c>
      <c r="K66" s="23" t="str">
        <f t="shared" si="30"/>
        <v/>
      </c>
      <c r="L66" s="23" t="str">
        <f t="shared" si="31"/>
        <v/>
      </c>
      <c r="M66" s="23" t="str">
        <f t="shared" si="32"/>
        <v/>
      </c>
      <c r="N66" s="23" t="str">
        <f t="shared" si="33"/>
        <v/>
      </c>
      <c r="O66" s="23" t="str">
        <f t="shared" si="34"/>
        <v/>
      </c>
      <c r="P66" s="23" t="str">
        <f t="shared" si="35"/>
        <v/>
      </c>
      <c r="Q66" s="23" t="str">
        <f t="shared" si="36"/>
        <v/>
      </c>
      <c r="R66" s="23" t="str">
        <f t="shared" si="37"/>
        <v/>
      </c>
      <c r="S66" s="23" t="str">
        <f t="shared" si="38"/>
        <v/>
      </c>
      <c r="T66" s="23" t="str">
        <f t="shared" si="39"/>
        <v/>
      </c>
      <c r="U66" s="24">
        <f t="shared" si="17"/>
        <v>0</v>
      </c>
      <c r="V66" s="22"/>
      <c r="W66" s="14"/>
      <c r="X66" s="14"/>
      <c r="Y66" s="14"/>
      <c r="Z66" s="14"/>
      <c r="AA66" s="8"/>
      <c r="AB66" s="8"/>
      <c r="AC66" s="8"/>
      <c r="AD66" s="8"/>
      <c r="AE66" s="8"/>
      <c r="AF66" s="8"/>
      <c r="AG66" s="8"/>
      <c r="AH66" s="8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50">
        <v>44</v>
      </c>
      <c r="AZ66" s="34"/>
      <c r="BA66" s="32">
        <v>16</v>
      </c>
      <c r="BB66" s="30">
        <v>30.5</v>
      </c>
      <c r="BC66" s="30" t="s">
        <v>162</v>
      </c>
      <c r="BD66" s="85">
        <f t="shared" si="18"/>
        <v>16</v>
      </c>
      <c r="BE66" s="51">
        <v>2</v>
      </c>
      <c r="BF66" s="26">
        <v>4.0999999999999996</v>
      </c>
      <c r="BG66" s="26">
        <v>1.1499999999999999</v>
      </c>
      <c r="BH66" s="86">
        <f t="shared" si="19"/>
        <v>4.0999999999999996</v>
      </c>
      <c r="BI66" s="51">
        <v>3</v>
      </c>
      <c r="BJ66" s="26">
        <v>9.4</v>
      </c>
      <c r="BK66" s="26">
        <v>18</v>
      </c>
      <c r="BL66" s="26">
        <v>35</v>
      </c>
      <c r="BM66" s="86">
        <f t="shared" si="20"/>
        <v>9.4</v>
      </c>
      <c r="BN66" s="51">
        <v>4</v>
      </c>
      <c r="BO66" s="32">
        <v>2</v>
      </c>
      <c r="BP66" s="32">
        <v>3</v>
      </c>
      <c r="BQ66" s="32">
        <v>2</v>
      </c>
      <c r="BR66" s="32">
        <v>3</v>
      </c>
      <c r="BS66" s="32">
        <v>2</v>
      </c>
      <c r="BT66" s="32">
        <v>3</v>
      </c>
      <c r="BU66" s="32">
        <v>4</v>
      </c>
      <c r="BV66" s="32">
        <v>6</v>
      </c>
      <c r="BW66" s="32">
        <v>5</v>
      </c>
      <c r="BX66" s="32">
        <v>3</v>
      </c>
      <c r="BY66" s="32">
        <v>2</v>
      </c>
      <c r="BZ66" s="81">
        <f t="shared" si="21"/>
        <v>44</v>
      </c>
      <c r="CA66" s="82">
        <f t="shared" si="22"/>
        <v>44</v>
      </c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</row>
    <row r="67" spans="1:163" ht="29.45" customHeight="1">
      <c r="A67" s="20">
        <v>60</v>
      </c>
      <c r="B67" s="21"/>
      <c r="C67" s="62"/>
      <c r="D67" s="23" t="str">
        <f t="shared" si="23"/>
        <v/>
      </c>
      <c r="E67" s="23" t="str">
        <f t="shared" si="24"/>
        <v/>
      </c>
      <c r="F67" s="23" t="str">
        <f t="shared" si="25"/>
        <v/>
      </c>
      <c r="G67" s="23" t="str">
        <f t="shared" si="26"/>
        <v/>
      </c>
      <c r="H67" s="23" t="str">
        <f t="shared" si="27"/>
        <v/>
      </c>
      <c r="I67" s="23" t="str">
        <f t="shared" si="28"/>
        <v/>
      </c>
      <c r="J67" s="23" t="str">
        <f t="shared" si="29"/>
        <v/>
      </c>
      <c r="K67" s="23" t="str">
        <f t="shared" si="30"/>
        <v/>
      </c>
      <c r="L67" s="23" t="str">
        <f t="shared" si="31"/>
        <v/>
      </c>
      <c r="M67" s="23" t="str">
        <f t="shared" si="32"/>
        <v/>
      </c>
      <c r="N67" s="23" t="str">
        <f t="shared" si="33"/>
        <v/>
      </c>
      <c r="O67" s="23" t="str">
        <f t="shared" si="34"/>
        <v/>
      </c>
      <c r="P67" s="23" t="str">
        <f t="shared" si="35"/>
        <v/>
      </c>
      <c r="Q67" s="23" t="str">
        <f t="shared" si="36"/>
        <v/>
      </c>
      <c r="R67" s="23" t="str">
        <f t="shared" si="37"/>
        <v/>
      </c>
      <c r="S67" s="23" t="str">
        <f t="shared" si="38"/>
        <v/>
      </c>
      <c r="T67" s="23" t="str">
        <f t="shared" si="39"/>
        <v/>
      </c>
      <c r="U67" s="24">
        <f t="shared" si="17"/>
        <v>0</v>
      </c>
      <c r="V67" s="22"/>
      <c r="W67" s="14"/>
      <c r="X67" s="14"/>
      <c r="Y67" s="14"/>
      <c r="Z67" s="14"/>
      <c r="AA67" s="8"/>
      <c r="AB67" s="8"/>
      <c r="AC67" s="8"/>
      <c r="AD67" s="8"/>
      <c r="AE67" s="8"/>
      <c r="AF67" s="8"/>
      <c r="AG67" s="8"/>
      <c r="AH67" s="8"/>
      <c r="AY67" s="50" t="s">
        <v>59</v>
      </c>
      <c r="BA67" s="32">
        <v>15</v>
      </c>
      <c r="BB67" s="30">
        <v>29.5</v>
      </c>
      <c r="BC67" s="30" t="s">
        <v>160</v>
      </c>
      <c r="BD67" s="85">
        <f t="shared" si="18"/>
        <v>15</v>
      </c>
      <c r="BE67" s="51">
        <v>3</v>
      </c>
      <c r="BF67" s="26">
        <v>4.0999999999999996</v>
      </c>
      <c r="BG67" s="26">
        <v>1.1499999999999999</v>
      </c>
      <c r="BH67" s="86">
        <f t="shared" si="19"/>
        <v>4.0999999999999996</v>
      </c>
      <c r="BI67" s="51">
        <v>3</v>
      </c>
      <c r="BJ67" s="26">
        <v>9</v>
      </c>
      <c r="BK67" s="26">
        <v>17</v>
      </c>
      <c r="BL67" s="26">
        <v>25</v>
      </c>
      <c r="BM67" s="86">
        <f t="shared" si="20"/>
        <v>9</v>
      </c>
      <c r="BN67" s="51">
        <v>3</v>
      </c>
      <c r="BO67" s="32">
        <v>2</v>
      </c>
      <c r="BP67" s="32">
        <v>3</v>
      </c>
      <c r="BQ67" s="32">
        <v>2</v>
      </c>
      <c r="BR67" s="32">
        <v>3</v>
      </c>
      <c r="BS67" s="32">
        <v>2</v>
      </c>
      <c r="BT67" s="32">
        <v>3</v>
      </c>
      <c r="BU67" s="32">
        <v>4</v>
      </c>
      <c r="BV67" s="32">
        <v>6</v>
      </c>
      <c r="BW67" s="32">
        <v>5</v>
      </c>
      <c r="BX67" s="32">
        <v>3</v>
      </c>
      <c r="BY67" s="32">
        <v>2</v>
      </c>
      <c r="BZ67" s="81">
        <f t="shared" si="21"/>
        <v>44</v>
      </c>
      <c r="CA67" s="82">
        <f t="shared" si="22"/>
        <v>44</v>
      </c>
    </row>
    <row r="68" spans="1:163" s="4" customFormat="1" ht="29.45" customHeight="1">
      <c r="A68" s="20">
        <v>61</v>
      </c>
      <c r="B68" s="21"/>
      <c r="C68" s="62"/>
      <c r="D68" s="23" t="str">
        <f t="shared" si="23"/>
        <v/>
      </c>
      <c r="E68" s="23" t="str">
        <f t="shared" si="24"/>
        <v/>
      </c>
      <c r="F68" s="23" t="str">
        <f t="shared" si="25"/>
        <v/>
      </c>
      <c r="G68" s="23" t="str">
        <f t="shared" si="26"/>
        <v/>
      </c>
      <c r="H68" s="23" t="str">
        <f t="shared" si="27"/>
        <v/>
      </c>
      <c r="I68" s="23" t="str">
        <f t="shared" si="28"/>
        <v/>
      </c>
      <c r="J68" s="23" t="str">
        <f t="shared" si="29"/>
        <v/>
      </c>
      <c r="K68" s="23" t="str">
        <f t="shared" si="30"/>
        <v/>
      </c>
      <c r="L68" s="23" t="str">
        <f t="shared" si="31"/>
        <v/>
      </c>
      <c r="M68" s="23" t="str">
        <f t="shared" si="32"/>
        <v/>
      </c>
      <c r="N68" s="23" t="str">
        <f t="shared" si="33"/>
        <v/>
      </c>
      <c r="O68" s="23" t="str">
        <f t="shared" si="34"/>
        <v/>
      </c>
      <c r="P68" s="23" t="str">
        <f t="shared" si="35"/>
        <v/>
      </c>
      <c r="Q68" s="23" t="str">
        <f t="shared" si="36"/>
        <v/>
      </c>
      <c r="R68" s="23" t="str">
        <f t="shared" si="37"/>
        <v/>
      </c>
      <c r="S68" s="23" t="str">
        <f t="shared" si="38"/>
        <v/>
      </c>
      <c r="T68" s="23" t="str">
        <f t="shared" si="39"/>
        <v/>
      </c>
      <c r="U68" s="24">
        <f t="shared" si="17"/>
        <v>0</v>
      </c>
      <c r="V68" s="22"/>
      <c r="W68" s="14"/>
      <c r="X68" s="14"/>
      <c r="Y68" s="14"/>
      <c r="Z68" s="14"/>
      <c r="AA68" s="8"/>
      <c r="AB68" s="8"/>
      <c r="AC68" s="8"/>
      <c r="AD68" s="8"/>
      <c r="AE68" s="8"/>
      <c r="AF68" s="8"/>
      <c r="AG68" s="8"/>
      <c r="AH68" s="8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50" t="s">
        <v>60</v>
      </c>
      <c r="AZ68" s="34"/>
      <c r="BA68" s="32">
        <v>14.5</v>
      </c>
      <c r="BB68" s="30">
        <v>29</v>
      </c>
      <c r="BC68" s="30" t="s">
        <v>159</v>
      </c>
      <c r="BD68" s="85">
        <f t="shared" si="18"/>
        <v>14.5</v>
      </c>
      <c r="BE68" s="51">
        <v>3.5</v>
      </c>
      <c r="BF68" s="26">
        <v>4</v>
      </c>
      <c r="BG68" s="26">
        <v>1.1000000000000001</v>
      </c>
      <c r="BH68" s="86">
        <f t="shared" si="19"/>
        <v>4</v>
      </c>
      <c r="BI68" s="51">
        <v>2.5</v>
      </c>
      <c r="BJ68" s="26">
        <v>9</v>
      </c>
      <c r="BK68" s="26">
        <v>17</v>
      </c>
      <c r="BL68" s="26">
        <v>25</v>
      </c>
      <c r="BM68" s="86">
        <f t="shared" si="20"/>
        <v>9</v>
      </c>
      <c r="BN68" s="51">
        <v>3</v>
      </c>
      <c r="BO68" s="32">
        <v>2</v>
      </c>
      <c r="BP68" s="32">
        <v>3</v>
      </c>
      <c r="BQ68" s="32">
        <v>2</v>
      </c>
      <c r="BR68" s="32">
        <v>3</v>
      </c>
      <c r="BS68" s="32">
        <v>2</v>
      </c>
      <c r="BT68" s="32">
        <v>3</v>
      </c>
      <c r="BU68" s="32">
        <v>4</v>
      </c>
      <c r="BV68" s="32">
        <v>6</v>
      </c>
      <c r="BW68" s="32">
        <v>5</v>
      </c>
      <c r="BX68" s="32">
        <v>3</v>
      </c>
      <c r="BY68" s="32">
        <v>2</v>
      </c>
      <c r="BZ68" s="81">
        <f t="shared" si="21"/>
        <v>44</v>
      </c>
      <c r="CA68" s="82">
        <f t="shared" si="22"/>
        <v>44</v>
      </c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</row>
    <row r="69" spans="1:163" ht="29.45" customHeight="1">
      <c r="A69" s="20">
        <v>62</v>
      </c>
      <c r="B69" s="21"/>
      <c r="C69" s="62"/>
      <c r="D69" s="23" t="str">
        <f t="shared" si="23"/>
        <v/>
      </c>
      <c r="E69" s="23" t="str">
        <f t="shared" si="24"/>
        <v/>
      </c>
      <c r="F69" s="23" t="str">
        <f t="shared" si="25"/>
        <v/>
      </c>
      <c r="G69" s="23" t="str">
        <f t="shared" si="26"/>
        <v/>
      </c>
      <c r="H69" s="23" t="str">
        <f t="shared" si="27"/>
        <v/>
      </c>
      <c r="I69" s="23" t="str">
        <f t="shared" si="28"/>
        <v/>
      </c>
      <c r="J69" s="23" t="str">
        <f t="shared" si="29"/>
        <v/>
      </c>
      <c r="K69" s="23" t="str">
        <f t="shared" si="30"/>
        <v/>
      </c>
      <c r="L69" s="23" t="str">
        <f t="shared" si="31"/>
        <v/>
      </c>
      <c r="M69" s="23" t="str">
        <f t="shared" si="32"/>
        <v/>
      </c>
      <c r="N69" s="23" t="str">
        <f t="shared" si="33"/>
        <v/>
      </c>
      <c r="O69" s="23" t="str">
        <f t="shared" si="34"/>
        <v/>
      </c>
      <c r="P69" s="23" t="str">
        <f t="shared" si="35"/>
        <v/>
      </c>
      <c r="Q69" s="23" t="str">
        <f t="shared" si="36"/>
        <v/>
      </c>
      <c r="R69" s="23" t="str">
        <f t="shared" si="37"/>
        <v/>
      </c>
      <c r="S69" s="23" t="str">
        <f t="shared" si="38"/>
        <v/>
      </c>
      <c r="T69" s="23" t="str">
        <f t="shared" si="39"/>
        <v/>
      </c>
      <c r="U69" s="24">
        <f t="shared" si="17"/>
        <v>0</v>
      </c>
      <c r="V69" s="22"/>
      <c r="W69" s="14"/>
      <c r="X69" s="14"/>
      <c r="Y69" s="14"/>
      <c r="Z69" s="14"/>
      <c r="AA69" s="8"/>
      <c r="AB69" s="8"/>
      <c r="AC69" s="8"/>
      <c r="AD69" s="8"/>
      <c r="AE69" s="8"/>
      <c r="AF69" s="8"/>
      <c r="AG69" s="8"/>
      <c r="AH69" s="8"/>
      <c r="AY69" s="50">
        <v>45</v>
      </c>
      <c r="BA69" s="32">
        <v>14.5</v>
      </c>
      <c r="BB69" s="30">
        <v>29</v>
      </c>
      <c r="BC69" s="30" t="s">
        <v>159</v>
      </c>
      <c r="BD69" s="85">
        <f t="shared" si="18"/>
        <v>14.5</v>
      </c>
      <c r="BE69" s="51">
        <v>3.5</v>
      </c>
      <c r="BF69" s="26">
        <v>4.3</v>
      </c>
      <c r="BG69" s="26">
        <v>1.25</v>
      </c>
      <c r="BH69" s="86">
        <f t="shared" si="19"/>
        <v>4.3</v>
      </c>
      <c r="BI69" s="51">
        <v>4</v>
      </c>
      <c r="BJ69" s="26">
        <v>9.1999999999999993</v>
      </c>
      <c r="BK69" s="26">
        <v>17.5</v>
      </c>
      <c r="BL69" s="26">
        <v>30</v>
      </c>
      <c r="BM69" s="86">
        <f t="shared" si="20"/>
        <v>9.1999999999999993</v>
      </c>
      <c r="BN69" s="51">
        <v>3.5</v>
      </c>
      <c r="BO69" s="32">
        <v>2</v>
      </c>
      <c r="BP69" s="32">
        <v>3</v>
      </c>
      <c r="BQ69" s="32">
        <v>2</v>
      </c>
      <c r="BR69" s="32">
        <v>3</v>
      </c>
      <c r="BS69" s="32">
        <v>2</v>
      </c>
      <c r="BT69" s="32">
        <v>2.5</v>
      </c>
      <c r="BU69" s="32">
        <v>4</v>
      </c>
      <c r="BV69" s="32">
        <v>5.5</v>
      </c>
      <c r="BW69" s="32">
        <v>5</v>
      </c>
      <c r="BX69" s="32">
        <v>3</v>
      </c>
      <c r="BY69" s="32">
        <v>2</v>
      </c>
      <c r="BZ69" s="81">
        <f t="shared" si="21"/>
        <v>45</v>
      </c>
      <c r="CA69" s="82">
        <f t="shared" si="22"/>
        <v>45</v>
      </c>
    </row>
    <row r="70" spans="1:163" s="4" customFormat="1" ht="29.45" customHeight="1">
      <c r="A70" s="20">
        <v>63</v>
      </c>
      <c r="B70" s="21"/>
      <c r="C70" s="62"/>
      <c r="D70" s="23" t="str">
        <f t="shared" si="23"/>
        <v/>
      </c>
      <c r="E70" s="23" t="str">
        <f t="shared" si="24"/>
        <v/>
      </c>
      <c r="F70" s="23" t="str">
        <f t="shared" si="25"/>
        <v/>
      </c>
      <c r="G70" s="23" t="str">
        <f t="shared" si="26"/>
        <v/>
      </c>
      <c r="H70" s="23" t="str">
        <f t="shared" si="27"/>
        <v/>
      </c>
      <c r="I70" s="23" t="str">
        <f t="shared" si="28"/>
        <v/>
      </c>
      <c r="J70" s="23" t="str">
        <f t="shared" si="29"/>
        <v/>
      </c>
      <c r="K70" s="23" t="str">
        <f t="shared" si="30"/>
        <v/>
      </c>
      <c r="L70" s="23" t="str">
        <f t="shared" si="31"/>
        <v/>
      </c>
      <c r="M70" s="23" t="str">
        <f t="shared" si="32"/>
        <v/>
      </c>
      <c r="N70" s="23" t="str">
        <f t="shared" si="33"/>
        <v/>
      </c>
      <c r="O70" s="23" t="str">
        <f t="shared" si="34"/>
        <v/>
      </c>
      <c r="P70" s="23" t="str">
        <f t="shared" si="35"/>
        <v/>
      </c>
      <c r="Q70" s="23" t="str">
        <f t="shared" si="36"/>
        <v/>
      </c>
      <c r="R70" s="23" t="str">
        <f t="shared" si="37"/>
        <v/>
      </c>
      <c r="S70" s="23" t="str">
        <f t="shared" si="38"/>
        <v/>
      </c>
      <c r="T70" s="23" t="str">
        <f t="shared" si="39"/>
        <v/>
      </c>
      <c r="U70" s="24">
        <f t="shared" si="17"/>
        <v>0</v>
      </c>
      <c r="V70" s="22"/>
      <c r="W70" s="14"/>
      <c r="X70" s="14"/>
      <c r="Y70" s="14"/>
      <c r="Z70" s="14"/>
      <c r="AA70" s="8"/>
      <c r="AB70" s="8"/>
      <c r="AC70" s="8"/>
      <c r="AD70" s="8"/>
      <c r="AE70" s="8"/>
      <c r="AF70" s="8"/>
      <c r="AG70" s="8"/>
      <c r="AH70" s="8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50" t="s">
        <v>61</v>
      </c>
      <c r="AZ70" s="34"/>
      <c r="BA70" s="32">
        <v>15</v>
      </c>
      <c r="BB70" s="30">
        <v>29.5</v>
      </c>
      <c r="BC70" s="30" t="s">
        <v>160</v>
      </c>
      <c r="BD70" s="85">
        <f t="shared" si="18"/>
        <v>15</v>
      </c>
      <c r="BE70" s="51">
        <v>3</v>
      </c>
      <c r="BF70" s="26">
        <v>4.3</v>
      </c>
      <c r="BG70" s="26">
        <v>1.25</v>
      </c>
      <c r="BH70" s="86">
        <f t="shared" si="19"/>
        <v>4.3</v>
      </c>
      <c r="BI70" s="51">
        <v>4</v>
      </c>
      <c r="BJ70" s="26">
        <v>9.1999999999999993</v>
      </c>
      <c r="BK70" s="26">
        <v>17.5</v>
      </c>
      <c r="BL70" s="26">
        <v>30</v>
      </c>
      <c r="BM70" s="86">
        <f t="shared" si="20"/>
        <v>9.1999999999999993</v>
      </c>
      <c r="BN70" s="51">
        <v>3.5</v>
      </c>
      <c r="BO70" s="32">
        <v>2</v>
      </c>
      <c r="BP70" s="32">
        <v>3</v>
      </c>
      <c r="BQ70" s="32">
        <v>2</v>
      </c>
      <c r="BR70" s="32">
        <v>3</v>
      </c>
      <c r="BS70" s="32">
        <v>2</v>
      </c>
      <c r="BT70" s="32">
        <v>3</v>
      </c>
      <c r="BU70" s="32">
        <v>4</v>
      </c>
      <c r="BV70" s="32">
        <v>6</v>
      </c>
      <c r="BW70" s="32">
        <v>4.5</v>
      </c>
      <c r="BX70" s="32">
        <v>3</v>
      </c>
      <c r="BY70" s="32">
        <v>2</v>
      </c>
      <c r="BZ70" s="81">
        <f t="shared" si="21"/>
        <v>45</v>
      </c>
      <c r="CA70" s="82">
        <f t="shared" si="22"/>
        <v>45</v>
      </c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</row>
    <row r="71" spans="1:163" ht="29.45" customHeight="1">
      <c r="A71" s="20">
        <v>64</v>
      </c>
      <c r="B71" s="21"/>
      <c r="C71" s="62"/>
      <c r="D71" s="23" t="str">
        <f t="shared" si="23"/>
        <v/>
      </c>
      <c r="E71" s="23" t="str">
        <f t="shared" si="24"/>
        <v/>
      </c>
      <c r="F71" s="23" t="str">
        <f t="shared" si="25"/>
        <v/>
      </c>
      <c r="G71" s="23" t="str">
        <f t="shared" si="26"/>
        <v/>
      </c>
      <c r="H71" s="23" t="str">
        <f t="shared" si="27"/>
        <v/>
      </c>
      <c r="I71" s="23" t="str">
        <f t="shared" si="28"/>
        <v/>
      </c>
      <c r="J71" s="23" t="str">
        <f t="shared" si="29"/>
        <v/>
      </c>
      <c r="K71" s="23" t="str">
        <f t="shared" si="30"/>
        <v/>
      </c>
      <c r="L71" s="23" t="str">
        <f t="shared" si="31"/>
        <v/>
      </c>
      <c r="M71" s="23" t="str">
        <f t="shared" si="32"/>
        <v/>
      </c>
      <c r="N71" s="23" t="str">
        <f t="shared" si="33"/>
        <v/>
      </c>
      <c r="O71" s="23" t="str">
        <f t="shared" si="34"/>
        <v/>
      </c>
      <c r="P71" s="23" t="str">
        <f t="shared" si="35"/>
        <v/>
      </c>
      <c r="Q71" s="23" t="str">
        <f t="shared" si="36"/>
        <v/>
      </c>
      <c r="R71" s="23" t="str">
        <f t="shared" si="37"/>
        <v/>
      </c>
      <c r="S71" s="23" t="str">
        <f t="shared" si="38"/>
        <v/>
      </c>
      <c r="T71" s="23" t="str">
        <f t="shared" si="39"/>
        <v/>
      </c>
      <c r="U71" s="24">
        <f t="shared" si="17"/>
        <v>0</v>
      </c>
      <c r="V71" s="22"/>
      <c r="W71" s="14"/>
      <c r="X71" s="14"/>
      <c r="Y71" s="14"/>
      <c r="Z71" s="14"/>
      <c r="AA71" s="8"/>
      <c r="AB71" s="8"/>
      <c r="AC71" s="8"/>
      <c r="AD71" s="8"/>
      <c r="AE71" s="8"/>
      <c r="AF71" s="8"/>
      <c r="AG71" s="8"/>
      <c r="AH71" s="8"/>
      <c r="AY71" s="50" t="s">
        <v>62</v>
      </c>
      <c r="BA71" s="32">
        <v>14.5</v>
      </c>
      <c r="BB71" s="30">
        <v>29</v>
      </c>
      <c r="BC71" s="30" t="s">
        <v>159</v>
      </c>
      <c r="BD71" s="85">
        <f t="shared" si="18"/>
        <v>14.5</v>
      </c>
      <c r="BE71" s="51">
        <v>3.5</v>
      </c>
      <c r="BF71" s="26">
        <v>4</v>
      </c>
      <c r="BG71" s="26">
        <v>1.1000000000000001</v>
      </c>
      <c r="BH71" s="86">
        <f t="shared" si="19"/>
        <v>4</v>
      </c>
      <c r="BI71" s="51">
        <v>2.5</v>
      </c>
      <c r="BJ71" s="26">
        <v>9.4</v>
      </c>
      <c r="BK71" s="26">
        <v>18</v>
      </c>
      <c r="BL71" s="26">
        <v>35</v>
      </c>
      <c r="BM71" s="86">
        <f t="shared" si="20"/>
        <v>9.4</v>
      </c>
      <c r="BN71" s="51">
        <v>4</v>
      </c>
      <c r="BO71" s="32">
        <v>2</v>
      </c>
      <c r="BP71" s="32">
        <v>3</v>
      </c>
      <c r="BQ71" s="32">
        <v>2</v>
      </c>
      <c r="BR71" s="32">
        <v>3</v>
      </c>
      <c r="BS71" s="32">
        <v>2</v>
      </c>
      <c r="BT71" s="32">
        <v>3</v>
      </c>
      <c r="BU71" s="32">
        <v>4</v>
      </c>
      <c r="BV71" s="32">
        <v>6</v>
      </c>
      <c r="BW71" s="32">
        <v>5</v>
      </c>
      <c r="BX71" s="32">
        <v>3</v>
      </c>
      <c r="BY71" s="32">
        <v>2</v>
      </c>
      <c r="BZ71" s="81">
        <f t="shared" si="21"/>
        <v>45</v>
      </c>
      <c r="CA71" s="82">
        <f t="shared" si="22"/>
        <v>45</v>
      </c>
    </row>
    <row r="72" spans="1:163" s="4" customFormat="1" ht="29.45" customHeight="1">
      <c r="A72" s="20">
        <v>65</v>
      </c>
      <c r="B72" s="21"/>
      <c r="C72" s="62"/>
      <c r="D72" s="23" t="str">
        <f t="shared" ref="D72:D87" si="40">IFERROR(IF($A72="","",VLOOKUP($V72,MASTERCOPY,6,0)),"")</f>
        <v/>
      </c>
      <c r="E72" s="23" t="str">
        <f t="shared" ref="E72:E87" si="41">IFERROR(IF($A72="","",VLOOKUP($V72,MASTERCOPY,7,0)),"")</f>
        <v/>
      </c>
      <c r="F72" s="23" t="str">
        <f t="shared" ref="F72:F87" si="42">IFERROR(IF($A72="","",VLOOKUP($V72,MASTERCOPY,10,0)),"")</f>
        <v/>
      </c>
      <c r="G72" s="23" t="str">
        <f t="shared" ref="G72:G87" si="43">IFERROR(IF($A72="","",VLOOKUP($V72,MASTERCOPY,11,0)),"")</f>
        <v/>
      </c>
      <c r="H72" s="23" t="str">
        <f t="shared" ref="H72:H87" si="44">IFERROR(IF($A72="","",VLOOKUP($V72,MASTERCOPY,15,0)),"")</f>
        <v/>
      </c>
      <c r="I72" s="23" t="str">
        <f t="shared" ref="I72:I87" si="45">IFERROR(IF($A72="","",VLOOKUP($V72,MASTERCOPY,16,0)),"")</f>
        <v/>
      </c>
      <c r="J72" s="23" t="str">
        <f t="shared" ref="J72:J87" si="46">IFERROR(IF($A72="","",VLOOKUP($V72,MASTERCOPY,17,0)),"")</f>
        <v/>
      </c>
      <c r="K72" s="23" t="str">
        <f t="shared" ref="K72:K87" si="47">IFERROR(IF($A72="","",VLOOKUP($V72,MASTERCOPY,18,0)),"")</f>
        <v/>
      </c>
      <c r="L72" s="23" t="str">
        <f t="shared" ref="L72:L87" si="48">IFERROR(IF($A72="","",VLOOKUP($V72,MASTERCOPY,19,0)),"")</f>
        <v/>
      </c>
      <c r="M72" s="23" t="str">
        <f t="shared" ref="M72:M87" si="49">IFERROR(IF($A72="","",VLOOKUP($V72,MASTERCOPY,20,0)),"")</f>
        <v/>
      </c>
      <c r="N72" s="23" t="str">
        <f t="shared" ref="N72:N87" si="50">IFERROR(IF($A72="","",VLOOKUP($V72,MASTERCOPY,21,0)),"")</f>
        <v/>
      </c>
      <c r="O72" s="23" t="str">
        <f t="shared" ref="O72:O87" si="51">IFERROR(IF($A72="","",VLOOKUP($V72,MASTERCOPY,22,0)),"")</f>
        <v/>
      </c>
      <c r="P72" s="23" t="str">
        <f t="shared" ref="P72:P87" si="52">IFERROR(IF($A72="","",VLOOKUP($V72,MASTERCOPY,23,0)),"")</f>
        <v/>
      </c>
      <c r="Q72" s="23" t="str">
        <f t="shared" ref="Q72:Q87" si="53">IFERROR(IF($A72="","",VLOOKUP($V72,MASTERCOPY,24,0)),"")</f>
        <v/>
      </c>
      <c r="R72" s="23" t="str">
        <f t="shared" ref="R72:R87" si="54">IFERROR(IF($A72="","",VLOOKUP($V72,MASTERCOPY,25,0)),"")</f>
        <v/>
      </c>
      <c r="S72" s="23" t="str">
        <f t="shared" ref="S72:S87" si="55">IFERROR(IF($A72="","",VLOOKUP($V72,MASTERCOPY,26,0)),"")</f>
        <v/>
      </c>
      <c r="T72" s="23" t="str">
        <f t="shared" ref="T72:T87" si="56">IFERROR(IF($A72="","",VLOOKUP($V72,MASTERCOPY,27,0)),"")</f>
        <v/>
      </c>
      <c r="U72" s="24">
        <f t="shared" si="17"/>
        <v>0</v>
      </c>
      <c r="V72" s="22"/>
      <c r="W72" s="14"/>
      <c r="X72" s="14"/>
      <c r="Y72" s="14"/>
      <c r="Z72" s="14"/>
      <c r="AA72" s="8"/>
      <c r="AB72" s="8"/>
      <c r="AC72" s="8"/>
      <c r="AD72" s="8"/>
      <c r="AE72" s="8"/>
      <c r="AF72" s="8"/>
      <c r="AG72" s="8"/>
      <c r="AH72" s="8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50">
        <v>46</v>
      </c>
      <c r="AZ72" s="34"/>
      <c r="BA72" s="32">
        <v>14</v>
      </c>
      <c r="BB72" s="30">
        <v>28.5</v>
      </c>
      <c r="BC72" s="30" t="s">
        <v>158</v>
      </c>
      <c r="BD72" s="85">
        <f t="shared" si="18"/>
        <v>14</v>
      </c>
      <c r="BE72" s="51">
        <v>4</v>
      </c>
      <c r="BF72" s="26">
        <v>4.3</v>
      </c>
      <c r="BG72" s="26">
        <v>1.25</v>
      </c>
      <c r="BH72" s="86">
        <f t="shared" si="19"/>
        <v>4.3</v>
      </c>
      <c r="BI72" s="51">
        <v>4</v>
      </c>
      <c r="BJ72" s="26">
        <v>9.4</v>
      </c>
      <c r="BK72" s="26">
        <v>18</v>
      </c>
      <c r="BL72" s="26">
        <v>35</v>
      </c>
      <c r="BM72" s="86">
        <f t="shared" si="20"/>
        <v>9.4</v>
      </c>
      <c r="BN72" s="51">
        <v>4</v>
      </c>
      <c r="BO72" s="32">
        <v>2</v>
      </c>
      <c r="BP72" s="32">
        <v>3</v>
      </c>
      <c r="BQ72" s="32">
        <v>2</v>
      </c>
      <c r="BR72" s="32">
        <v>3</v>
      </c>
      <c r="BS72" s="32">
        <v>2</v>
      </c>
      <c r="BT72" s="32">
        <v>2.5</v>
      </c>
      <c r="BU72" s="32">
        <v>4</v>
      </c>
      <c r="BV72" s="32">
        <v>5.5</v>
      </c>
      <c r="BW72" s="32">
        <v>5</v>
      </c>
      <c r="BX72" s="32">
        <v>3</v>
      </c>
      <c r="BY72" s="32">
        <v>2</v>
      </c>
      <c r="BZ72" s="81">
        <f t="shared" si="21"/>
        <v>46</v>
      </c>
      <c r="CA72" s="82">
        <f t="shared" si="22"/>
        <v>46</v>
      </c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</row>
    <row r="73" spans="1:163" ht="29.45" customHeight="1">
      <c r="A73" s="20">
        <v>66</v>
      </c>
      <c r="B73" s="21"/>
      <c r="C73" s="62"/>
      <c r="D73" s="23" t="str">
        <f t="shared" si="40"/>
        <v/>
      </c>
      <c r="E73" s="23" t="str">
        <f t="shared" si="41"/>
        <v/>
      </c>
      <c r="F73" s="23" t="str">
        <f t="shared" si="42"/>
        <v/>
      </c>
      <c r="G73" s="23" t="str">
        <f t="shared" si="43"/>
        <v/>
      </c>
      <c r="H73" s="23" t="str">
        <f t="shared" si="44"/>
        <v/>
      </c>
      <c r="I73" s="23" t="str">
        <f t="shared" si="45"/>
        <v/>
      </c>
      <c r="J73" s="23" t="str">
        <f t="shared" si="46"/>
        <v/>
      </c>
      <c r="K73" s="23" t="str">
        <f t="shared" si="47"/>
        <v/>
      </c>
      <c r="L73" s="23" t="str">
        <f t="shared" si="48"/>
        <v/>
      </c>
      <c r="M73" s="23" t="str">
        <f t="shared" si="49"/>
        <v/>
      </c>
      <c r="N73" s="23" t="str">
        <f t="shared" si="50"/>
        <v/>
      </c>
      <c r="O73" s="23" t="str">
        <f t="shared" si="51"/>
        <v/>
      </c>
      <c r="P73" s="23" t="str">
        <f t="shared" si="52"/>
        <v/>
      </c>
      <c r="Q73" s="23" t="str">
        <f t="shared" si="53"/>
        <v/>
      </c>
      <c r="R73" s="23" t="str">
        <f t="shared" si="54"/>
        <v/>
      </c>
      <c r="S73" s="23" t="str">
        <f t="shared" si="55"/>
        <v/>
      </c>
      <c r="T73" s="23" t="str">
        <f t="shared" si="56"/>
        <v/>
      </c>
      <c r="U73" s="24">
        <f t="shared" ref="U73:U87" si="57">IFERROR(IF($A73="","",SUM($E73,$G73,$I73,$J73:$T73)),"")</f>
        <v>0</v>
      </c>
      <c r="V73" s="22"/>
      <c r="W73" s="14"/>
      <c r="X73" s="14"/>
      <c r="Y73" s="14"/>
      <c r="Z73" s="14"/>
      <c r="AA73" s="8"/>
      <c r="AB73" s="8"/>
      <c r="AC73" s="8"/>
      <c r="AD73" s="8"/>
      <c r="AE73" s="8"/>
      <c r="AF73" s="8"/>
      <c r="AG73" s="8"/>
      <c r="AH73" s="8"/>
      <c r="AY73" s="50" t="s">
        <v>63</v>
      </c>
      <c r="BA73" s="32">
        <v>14.5</v>
      </c>
      <c r="BB73" s="30">
        <v>29</v>
      </c>
      <c r="BC73" s="30" t="s">
        <v>159</v>
      </c>
      <c r="BD73" s="85">
        <f t="shared" si="18"/>
        <v>14.5</v>
      </c>
      <c r="BE73" s="51">
        <v>3.5</v>
      </c>
      <c r="BF73" s="26">
        <v>4.3</v>
      </c>
      <c r="BG73" s="26">
        <v>1.25</v>
      </c>
      <c r="BH73" s="86">
        <f t="shared" si="19"/>
        <v>4.3</v>
      </c>
      <c r="BI73" s="51">
        <v>4</v>
      </c>
      <c r="BJ73" s="26">
        <v>9.1999999999999993</v>
      </c>
      <c r="BK73" s="26">
        <v>17.5</v>
      </c>
      <c r="BL73" s="26">
        <v>30</v>
      </c>
      <c r="BM73" s="86">
        <f t="shared" si="20"/>
        <v>9.1999999999999993</v>
      </c>
      <c r="BN73" s="51">
        <v>3.5</v>
      </c>
      <c r="BO73" s="32">
        <v>2</v>
      </c>
      <c r="BP73" s="32">
        <v>3</v>
      </c>
      <c r="BQ73" s="32">
        <v>2</v>
      </c>
      <c r="BR73" s="32">
        <v>3</v>
      </c>
      <c r="BS73" s="32">
        <v>2</v>
      </c>
      <c r="BT73" s="32">
        <v>3</v>
      </c>
      <c r="BU73" s="32">
        <v>4</v>
      </c>
      <c r="BV73" s="32">
        <v>6</v>
      </c>
      <c r="BW73" s="32">
        <v>5</v>
      </c>
      <c r="BX73" s="32">
        <v>3</v>
      </c>
      <c r="BY73" s="32">
        <v>2</v>
      </c>
      <c r="BZ73" s="81">
        <f t="shared" si="21"/>
        <v>46</v>
      </c>
      <c r="CA73" s="82">
        <f t="shared" si="22"/>
        <v>46</v>
      </c>
    </row>
    <row r="74" spans="1:163" s="4" customFormat="1" ht="29.45" customHeight="1">
      <c r="A74" s="20">
        <v>67</v>
      </c>
      <c r="B74" s="21"/>
      <c r="C74" s="62"/>
      <c r="D74" s="23" t="str">
        <f t="shared" si="40"/>
        <v/>
      </c>
      <c r="E74" s="23" t="str">
        <f t="shared" si="41"/>
        <v/>
      </c>
      <c r="F74" s="23" t="str">
        <f t="shared" si="42"/>
        <v/>
      </c>
      <c r="G74" s="23" t="str">
        <f t="shared" si="43"/>
        <v/>
      </c>
      <c r="H74" s="23" t="str">
        <f t="shared" si="44"/>
        <v/>
      </c>
      <c r="I74" s="23" t="str">
        <f t="shared" si="45"/>
        <v/>
      </c>
      <c r="J74" s="23" t="str">
        <f t="shared" si="46"/>
        <v/>
      </c>
      <c r="K74" s="23" t="str">
        <f t="shared" si="47"/>
        <v/>
      </c>
      <c r="L74" s="23" t="str">
        <f t="shared" si="48"/>
        <v/>
      </c>
      <c r="M74" s="23" t="str">
        <f t="shared" si="49"/>
        <v/>
      </c>
      <c r="N74" s="23" t="str">
        <f t="shared" si="50"/>
        <v/>
      </c>
      <c r="O74" s="23" t="str">
        <f t="shared" si="51"/>
        <v/>
      </c>
      <c r="P74" s="23" t="str">
        <f t="shared" si="52"/>
        <v/>
      </c>
      <c r="Q74" s="23" t="str">
        <f t="shared" si="53"/>
        <v/>
      </c>
      <c r="R74" s="23" t="str">
        <f t="shared" si="54"/>
        <v/>
      </c>
      <c r="S74" s="23" t="str">
        <f t="shared" si="55"/>
        <v/>
      </c>
      <c r="T74" s="23" t="str">
        <f t="shared" si="56"/>
        <v/>
      </c>
      <c r="U74" s="24">
        <f t="shared" si="57"/>
        <v>0</v>
      </c>
      <c r="V74" s="22"/>
      <c r="W74" s="14"/>
      <c r="X74" s="14"/>
      <c r="Y74" s="14"/>
      <c r="Z74" s="14"/>
      <c r="AA74" s="8"/>
      <c r="AB74" s="8"/>
      <c r="AC74" s="8"/>
      <c r="AD74" s="8"/>
      <c r="AE74" s="8"/>
      <c r="AF74" s="8"/>
      <c r="AG74" s="8"/>
      <c r="AH74" s="8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50" t="s">
        <v>64</v>
      </c>
      <c r="AZ74" s="34"/>
      <c r="BA74" s="32">
        <v>14</v>
      </c>
      <c r="BB74" s="30">
        <v>28.5</v>
      </c>
      <c r="BC74" s="30" t="s">
        <v>158</v>
      </c>
      <c r="BD74" s="85">
        <f t="shared" ref="BD74:BD81" si="58">IF($BD$6=$BA$6,BA74,IF($BD$6=$BB$6,BB74,IF($BD$6=$BC$6,BC74,"")))</f>
        <v>14</v>
      </c>
      <c r="BE74" s="51">
        <v>4</v>
      </c>
      <c r="BF74" s="26">
        <v>4.2</v>
      </c>
      <c r="BG74" s="26">
        <v>1.2</v>
      </c>
      <c r="BH74" s="86">
        <f t="shared" ref="BH74:BH81" si="59">IF($BH$6=$BF$6,BF74,IF($BH$6=$BG$6,BG74,""))</f>
        <v>4.2</v>
      </c>
      <c r="BI74" s="51">
        <v>3.5</v>
      </c>
      <c r="BJ74" s="26">
        <v>9.6</v>
      </c>
      <c r="BK74" s="26">
        <v>18.5</v>
      </c>
      <c r="BL74" s="26">
        <v>37.5</v>
      </c>
      <c r="BM74" s="86">
        <f t="shared" ref="BM74:BM81" si="60">IF($BM$6=$BJ$6,BJ74,IF($BM$6=$BK$6,BK74,IF($BM$6=$BL$6,BL74,"")))</f>
        <v>9.6</v>
      </c>
      <c r="BN74" s="51">
        <v>4.5</v>
      </c>
      <c r="BO74" s="32">
        <v>2</v>
      </c>
      <c r="BP74" s="32">
        <v>3</v>
      </c>
      <c r="BQ74" s="32">
        <v>2</v>
      </c>
      <c r="BR74" s="32">
        <v>3</v>
      </c>
      <c r="BS74" s="32">
        <v>2</v>
      </c>
      <c r="BT74" s="32">
        <v>3</v>
      </c>
      <c r="BU74" s="32">
        <v>4</v>
      </c>
      <c r="BV74" s="32">
        <v>5</v>
      </c>
      <c r="BW74" s="32">
        <v>5</v>
      </c>
      <c r="BX74" s="32">
        <v>3</v>
      </c>
      <c r="BY74" s="32">
        <v>2</v>
      </c>
      <c r="BZ74" s="81">
        <f t="shared" si="21"/>
        <v>46</v>
      </c>
      <c r="CA74" s="82">
        <f t="shared" si="22"/>
        <v>46</v>
      </c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</row>
    <row r="75" spans="1:163" ht="29.45" customHeight="1">
      <c r="A75" s="20">
        <v>68</v>
      </c>
      <c r="B75" s="21"/>
      <c r="C75" s="62"/>
      <c r="D75" s="23" t="str">
        <f t="shared" si="40"/>
        <v/>
      </c>
      <c r="E75" s="23" t="str">
        <f t="shared" si="41"/>
        <v/>
      </c>
      <c r="F75" s="23" t="str">
        <f t="shared" si="42"/>
        <v/>
      </c>
      <c r="G75" s="23" t="str">
        <f t="shared" si="43"/>
        <v/>
      </c>
      <c r="H75" s="23" t="str">
        <f t="shared" si="44"/>
        <v/>
      </c>
      <c r="I75" s="23" t="str">
        <f t="shared" si="45"/>
        <v/>
      </c>
      <c r="J75" s="23" t="str">
        <f t="shared" si="46"/>
        <v/>
      </c>
      <c r="K75" s="23" t="str">
        <f t="shared" si="47"/>
        <v/>
      </c>
      <c r="L75" s="23" t="str">
        <f t="shared" si="48"/>
        <v/>
      </c>
      <c r="M75" s="23" t="str">
        <f t="shared" si="49"/>
        <v/>
      </c>
      <c r="N75" s="23" t="str">
        <f t="shared" si="50"/>
        <v/>
      </c>
      <c r="O75" s="23" t="str">
        <f t="shared" si="51"/>
        <v/>
      </c>
      <c r="P75" s="23" t="str">
        <f t="shared" si="52"/>
        <v/>
      </c>
      <c r="Q75" s="23" t="str">
        <f t="shared" si="53"/>
        <v/>
      </c>
      <c r="R75" s="23" t="str">
        <f t="shared" si="54"/>
        <v/>
      </c>
      <c r="S75" s="23" t="str">
        <f t="shared" si="55"/>
        <v/>
      </c>
      <c r="T75" s="23" t="str">
        <f t="shared" si="56"/>
        <v/>
      </c>
      <c r="U75" s="24">
        <f t="shared" si="57"/>
        <v>0</v>
      </c>
      <c r="V75" s="22"/>
      <c r="W75" s="14"/>
      <c r="X75" s="14"/>
      <c r="Y75" s="14"/>
      <c r="Z75" s="14"/>
      <c r="AA75" s="8"/>
      <c r="AB75" s="8"/>
      <c r="AC75" s="8"/>
      <c r="AD75" s="8"/>
      <c r="AE75" s="8"/>
      <c r="AF75" s="8"/>
      <c r="AG75" s="8"/>
      <c r="AH75" s="8"/>
      <c r="AY75" s="50">
        <v>47</v>
      </c>
      <c r="BA75" s="32">
        <v>14</v>
      </c>
      <c r="BB75" s="30">
        <v>28.5</v>
      </c>
      <c r="BC75" s="30" t="s">
        <v>158</v>
      </c>
      <c r="BD75" s="85">
        <f t="shared" si="58"/>
        <v>14</v>
      </c>
      <c r="BE75" s="51">
        <v>4</v>
      </c>
      <c r="BF75" s="26">
        <v>4.3</v>
      </c>
      <c r="BG75" s="26">
        <v>1.25</v>
      </c>
      <c r="BH75" s="86">
        <f t="shared" si="59"/>
        <v>4.3</v>
      </c>
      <c r="BI75" s="51">
        <v>4</v>
      </c>
      <c r="BJ75" s="26">
        <v>9.4</v>
      </c>
      <c r="BK75" s="26">
        <v>18</v>
      </c>
      <c r="BL75" s="26">
        <v>35</v>
      </c>
      <c r="BM75" s="86">
        <f t="shared" si="60"/>
        <v>9.4</v>
      </c>
      <c r="BN75" s="51">
        <v>4</v>
      </c>
      <c r="BO75" s="32">
        <v>2</v>
      </c>
      <c r="BP75" s="32">
        <v>3</v>
      </c>
      <c r="BQ75" s="32">
        <v>2</v>
      </c>
      <c r="BR75" s="32">
        <v>3</v>
      </c>
      <c r="BS75" s="32">
        <v>2</v>
      </c>
      <c r="BT75" s="32">
        <v>3</v>
      </c>
      <c r="BU75" s="32">
        <v>4</v>
      </c>
      <c r="BV75" s="32">
        <v>6</v>
      </c>
      <c r="BW75" s="32">
        <v>5</v>
      </c>
      <c r="BX75" s="32">
        <v>3</v>
      </c>
      <c r="BY75" s="32">
        <v>2</v>
      </c>
      <c r="BZ75" s="81">
        <f t="shared" si="21"/>
        <v>47</v>
      </c>
      <c r="CA75" s="82">
        <f t="shared" si="22"/>
        <v>47</v>
      </c>
    </row>
    <row r="76" spans="1:163" s="4" customFormat="1" ht="29.45" customHeight="1">
      <c r="A76" s="20">
        <v>69</v>
      </c>
      <c r="B76" s="21"/>
      <c r="C76" s="62"/>
      <c r="D76" s="23" t="str">
        <f t="shared" si="40"/>
        <v/>
      </c>
      <c r="E76" s="23" t="str">
        <f t="shared" si="41"/>
        <v/>
      </c>
      <c r="F76" s="23" t="str">
        <f t="shared" si="42"/>
        <v/>
      </c>
      <c r="G76" s="23" t="str">
        <f t="shared" si="43"/>
        <v/>
      </c>
      <c r="H76" s="23" t="str">
        <f t="shared" si="44"/>
        <v/>
      </c>
      <c r="I76" s="23" t="str">
        <f t="shared" si="45"/>
        <v/>
      </c>
      <c r="J76" s="23" t="str">
        <f t="shared" si="46"/>
        <v/>
      </c>
      <c r="K76" s="23" t="str">
        <f t="shared" si="47"/>
        <v/>
      </c>
      <c r="L76" s="23" t="str">
        <f t="shared" si="48"/>
        <v/>
      </c>
      <c r="M76" s="23" t="str">
        <f t="shared" si="49"/>
        <v/>
      </c>
      <c r="N76" s="23" t="str">
        <f t="shared" si="50"/>
        <v/>
      </c>
      <c r="O76" s="23" t="str">
        <f t="shared" si="51"/>
        <v/>
      </c>
      <c r="P76" s="23" t="str">
        <f t="shared" si="52"/>
        <v/>
      </c>
      <c r="Q76" s="23" t="str">
        <f t="shared" si="53"/>
        <v/>
      </c>
      <c r="R76" s="23" t="str">
        <f t="shared" si="54"/>
        <v/>
      </c>
      <c r="S76" s="23" t="str">
        <f t="shared" si="55"/>
        <v/>
      </c>
      <c r="T76" s="23" t="str">
        <f t="shared" si="56"/>
        <v/>
      </c>
      <c r="U76" s="24">
        <f t="shared" si="57"/>
        <v>0</v>
      </c>
      <c r="V76" s="22"/>
      <c r="W76" s="14"/>
      <c r="X76" s="14"/>
      <c r="Y76" s="14"/>
      <c r="Z76" s="14"/>
      <c r="AA76" s="8"/>
      <c r="AB76" s="8"/>
      <c r="AC76" s="8"/>
      <c r="AD76" s="8"/>
      <c r="AE76" s="8"/>
      <c r="AF76" s="8"/>
      <c r="AG76" s="8"/>
      <c r="AH76" s="8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50" t="s">
        <v>65</v>
      </c>
      <c r="AZ76" s="34"/>
      <c r="BA76" s="32">
        <v>13.5</v>
      </c>
      <c r="BB76" s="30">
        <v>28</v>
      </c>
      <c r="BC76" s="30" t="s">
        <v>157</v>
      </c>
      <c r="BD76" s="85">
        <f t="shared" si="58"/>
        <v>13.5</v>
      </c>
      <c r="BE76" s="51">
        <v>4.5</v>
      </c>
      <c r="BF76" s="26">
        <v>4.3</v>
      </c>
      <c r="BG76" s="26">
        <v>1.25</v>
      </c>
      <c r="BH76" s="86">
        <f t="shared" si="59"/>
        <v>4.3</v>
      </c>
      <c r="BI76" s="51">
        <v>4</v>
      </c>
      <c r="BJ76" s="26">
        <v>9.1999999999999993</v>
      </c>
      <c r="BK76" s="26">
        <v>17.5</v>
      </c>
      <c r="BL76" s="26">
        <v>30</v>
      </c>
      <c r="BM76" s="86">
        <f t="shared" si="60"/>
        <v>9.1999999999999993</v>
      </c>
      <c r="BN76" s="51">
        <v>3.5</v>
      </c>
      <c r="BO76" s="32">
        <v>2</v>
      </c>
      <c r="BP76" s="32">
        <v>3</v>
      </c>
      <c r="BQ76" s="32">
        <v>2</v>
      </c>
      <c r="BR76" s="32">
        <v>3</v>
      </c>
      <c r="BS76" s="32">
        <v>2</v>
      </c>
      <c r="BT76" s="32">
        <v>3</v>
      </c>
      <c r="BU76" s="32">
        <v>4</v>
      </c>
      <c r="BV76" s="32">
        <v>6</v>
      </c>
      <c r="BW76" s="32">
        <v>5</v>
      </c>
      <c r="BX76" s="32">
        <v>3</v>
      </c>
      <c r="BY76" s="32">
        <v>2</v>
      </c>
      <c r="BZ76" s="81">
        <f t="shared" si="21"/>
        <v>47</v>
      </c>
      <c r="CA76" s="82">
        <f t="shared" si="22"/>
        <v>47</v>
      </c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</row>
    <row r="77" spans="1:163" s="4" customFormat="1" ht="29.45" customHeight="1">
      <c r="A77" s="20">
        <v>70</v>
      </c>
      <c r="B77" s="21"/>
      <c r="C77" s="62"/>
      <c r="D77" s="23" t="str">
        <f t="shared" si="40"/>
        <v/>
      </c>
      <c r="E77" s="23" t="str">
        <f t="shared" si="41"/>
        <v/>
      </c>
      <c r="F77" s="23" t="str">
        <f t="shared" si="42"/>
        <v/>
      </c>
      <c r="G77" s="23" t="str">
        <f t="shared" si="43"/>
        <v/>
      </c>
      <c r="H77" s="23" t="str">
        <f t="shared" si="44"/>
        <v/>
      </c>
      <c r="I77" s="23" t="str">
        <f t="shared" si="45"/>
        <v/>
      </c>
      <c r="J77" s="23" t="str">
        <f t="shared" si="46"/>
        <v/>
      </c>
      <c r="K77" s="23" t="str">
        <f t="shared" si="47"/>
        <v/>
      </c>
      <c r="L77" s="23" t="str">
        <f t="shared" si="48"/>
        <v/>
      </c>
      <c r="M77" s="23" t="str">
        <f t="shared" si="49"/>
        <v/>
      </c>
      <c r="N77" s="23" t="str">
        <f t="shared" si="50"/>
        <v/>
      </c>
      <c r="O77" s="23" t="str">
        <f t="shared" si="51"/>
        <v/>
      </c>
      <c r="P77" s="23" t="str">
        <f t="shared" si="52"/>
        <v/>
      </c>
      <c r="Q77" s="23" t="str">
        <f t="shared" si="53"/>
        <v/>
      </c>
      <c r="R77" s="23" t="str">
        <f t="shared" si="54"/>
        <v/>
      </c>
      <c r="S77" s="23" t="str">
        <f t="shared" si="55"/>
        <v/>
      </c>
      <c r="T77" s="23" t="str">
        <f t="shared" si="56"/>
        <v/>
      </c>
      <c r="U77" s="24">
        <f t="shared" si="57"/>
        <v>0</v>
      </c>
      <c r="V77" s="22"/>
      <c r="W77" s="14"/>
      <c r="X77" s="14"/>
      <c r="Y77" s="14"/>
      <c r="Z77" s="14"/>
      <c r="AA77" s="8"/>
      <c r="AB77" s="8"/>
      <c r="AC77" s="8"/>
      <c r="AD77" s="8"/>
      <c r="AE77" s="8"/>
      <c r="AF77" s="8"/>
      <c r="AG77" s="8"/>
      <c r="AH77" s="8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50" t="s">
        <v>66</v>
      </c>
      <c r="AZ77" s="34"/>
      <c r="BA77" s="32">
        <v>14</v>
      </c>
      <c r="BB77" s="30">
        <v>28.5</v>
      </c>
      <c r="BC77" s="30" t="s">
        <v>158</v>
      </c>
      <c r="BD77" s="85">
        <f t="shared" si="58"/>
        <v>14</v>
      </c>
      <c r="BE77" s="51">
        <v>4</v>
      </c>
      <c r="BF77" s="26">
        <v>4.2</v>
      </c>
      <c r="BG77" s="26">
        <v>1.2</v>
      </c>
      <c r="BH77" s="86">
        <f t="shared" si="59"/>
        <v>4.2</v>
      </c>
      <c r="BI77" s="51">
        <v>3.5</v>
      </c>
      <c r="BJ77" s="26">
        <v>9.6</v>
      </c>
      <c r="BK77" s="26">
        <v>18.5</v>
      </c>
      <c r="BL77" s="26">
        <v>37.5</v>
      </c>
      <c r="BM77" s="86">
        <f t="shared" si="60"/>
        <v>9.6</v>
      </c>
      <c r="BN77" s="51">
        <v>4.5</v>
      </c>
      <c r="BO77" s="32">
        <v>2</v>
      </c>
      <c r="BP77" s="32">
        <v>3</v>
      </c>
      <c r="BQ77" s="32">
        <v>2</v>
      </c>
      <c r="BR77" s="32">
        <v>3</v>
      </c>
      <c r="BS77" s="32">
        <v>2</v>
      </c>
      <c r="BT77" s="32">
        <v>3</v>
      </c>
      <c r="BU77" s="32">
        <v>4</v>
      </c>
      <c r="BV77" s="32">
        <v>6</v>
      </c>
      <c r="BW77" s="32">
        <v>5</v>
      </c>
      <c r="BX77" s="32">
        <v>3</v>
      </c>
      <c r="BY77" s="32">
        <v>2</v>
      </c>
      <c r="BZ77" s="81">
        <f t="shared" si="21"/>
        <v>47</v>
      </c>
      <c r="CA77" s="82">
        <f t="shared" si="22"/>
        <v>47</v>
      </c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</row>
    <row r="78" spans="1:163" ht="29.45" customHeight="1">
      <c r="A78" s="20">
        <v>71</v>
      </c>
      <c r="B78" s="21"/>
      <c r="C78" s="62"/>
      <c r="D78" s="23" t="str">
        <f t="shared" si="40"/>
        <v/>
      </c>
      <c r="E78" s="23" t="str">
        <f t="shared" si="41"/>
        <v/>
      </c>
      <c r="F78" s="23" t="str">
        <f t="shared" si="42"/>
        <v/>
      </c>
      <c r="G78" s="23" t="str">
        <f t="shared" si="43"/>
        <v/>
      </c>
      <c r="H78" s="23" t="str">
        <f t="shared" si="44"/>
        <v/>
      </c>
      <c r="I78" s="23" t="str">
        <f t="shared" si="45"/>
        <v/>
      </c>
      <c r="J78" s="23" t="str">
        <f t="shared" si="46"/>
        <v/>
      </c>
      <c r="K78" s="23" t="str">
        <f t="shared" si="47"/>
        <v/>
      </c>
      <c r="L78" s="23" t="str">
        <f t="shared" si="48"/>
        <v/>
      </c>
      <c r="M78" s="23" t="str">
        <f t="shared" si="49"/>
        <v/>
      </c>
      <c r="N78" s="23" t="str">
        <f t="shared" si="50"/>
        <v/>
      </c>
      <c r="O78" s="23" t="str">
        <f t="shared" si="51"/>
        <v/>
      </c>
      <c r="P78" s="23" t="str">
        <f t="shared" si="52"/>
        <v/>
      </c>
      <c r="Q78" s="23" t="str">
        <f t="shared" si="53"/>
        <v/>
      </c>
      <c r="R78" s="23" t="str">
        <f t="shared" si="54"/>
        <v/>
      </c>
      <c r="S78" s="23" t="str">
        <f t="shared" si="55"/>
        <v/>
      </c>
      <c r="T78" s="23" t="str">
        <f t="shared" si="56"/>
        <v/>
      </c>
      <c r="U78" s="24">
        <f t="shared" si="57"/>
        <v>0</v>
      </c>
      <c r="V78" s="22"/>
      <c r="W78" s="14"/>
      <c r="X78" s="14"/>
      <c r="Y78" s="14"/>
      <c r="Z78" s="14"/>
      <c r="AA78" s="8"/>
      <c r="AB78" s="8"/>
      <c r="AC78" s="8"/>
      <c r="AD78" s="8"/>
      <c r="AE78" s="8"/>
      <c r="AF78" s="8"/>
      <c r="AG78" s="8"/>
      <c r="AH78" s="8"/>
      <c r="AY78" s="50">
        <v>48</v>
      </c>
      <c r="BA78" s="32">
        <v>13.5</v>
      </c>
      <c r="BB78" s="30">
        <v>28</v>
      </c>
      <c r="BC78" s="30" t="s">
        <v>157</v>
      </c>
      <c r="BD78" s="85">
        <f t="shared" si="58"/>
        <v>13.5</v>
      </c>
      <c r="BE78" s="51">
        <v>4.5</v>
      </c>
      <c r="BF78" s="26">
        <v>4.3</v>
      </c>
      <c r="BG78" s="26">
        <v>1.25</v>
      </c>
      <c r="BH78" s="86">
        <f t="shared" si="59"/>
        <v>4.3</v>
      </c>
      <c r="BI78" s="51">
        <v>4</v>
      </c>
      <c r="BJ78" s="26">
        <v>9.6</v>
      </c>
      <c r="BK78" s="26">
        <v>18.5</v>
      </c>
      <c r="BL78" s="26">
        <v>37.5</v>
      </c>
      <c r="BM78" s="86">
        <f t="shared" si="60"/>
        <v>9.6</v>
      </c>
      <c r="BN78" s="51">
        <v>4.5</v>
      </c>
      <c r="BO78" s="32">
        <v>2</v>
      </c>
      <c r="BP78" s="32">
        <v>3</v>
      </c>
      <c r="BQ78" s="32">
        <v>2</v>
      </c>
      <c r="BR78" s="32">
        <v>3</v>
      </c>
      <c r="BS78" s="32">
        <v>2</v>
      </c>
      <c r="BT78" s="32">
        <v>3</v>
      </c>
      <c r="BU78" s="32">
        <v>4</v>
      </c>
      <c r="BV78" s="32">
        <v>6</v>
      </c>
      <c r="BW78" s="32">
        <v>5</v>
      </c>
      <c r="BX78" s="32">
        <v>3</v>
      </c>
      <c r="BY78" s="32">
        <v>2</v>
      </c>
      <c r="BZ78" s="81">
        <f t="shared" si="21"/>
        <v>48</v>
      </c>
      <c r="CA78" s="82">
        <f t="shared" si="22"/>
        <v>48</v>
      </c>
    </row>
    <row r="79" spans="1:163" ht="29.45" customHeight="1">
      <c r="A79" s="20">
        <v>72</v>
      </c>
      <c r="B79" s="21"/>
      <c r="C79" s="62"/>
      <c r="D79" s="23" t="str">
        <f t="shared" si="40"/>
        <v/>
      </c>
      <c r="E79" s="23" t="str">
        <f t="shared" si="41"/>
        <v/>
      </c>
      <c r="F79" s="23" t="str">
        <f t="shared" si="42"/>
        <v/>
      </c>
      <c r="G79" s="23" t="str">
        <f t="shared" si="43"/>
        <v/>
      </c>
      <c r="H79" s="23" t="str">
        <f t="shared" si="44"/>
        <v/>
      </c>
      <c r="I79" s="23" t="str">
        <f t="shared" si="45"/>
        <v/>
      </c>
      <c r="J79" s="23" t="str">
        <f t="shared" si="46"/>
        <v/>
      </c>
      <c r="K79" s="23" t="str">
        <f t="shared" si="47"/>
        <v/>
      </c>
      <c r="L79" s="23" t="str">
        <f t="shared" si="48"/>
        <v/>
      </c>
      <c r="M79" s="23" t="str">
        <f t="shared" si="49"/>
        <v/>
      </c>
      <c r="N79" s="23" t="str">
        <f t="shared" si="50"/>
        <v/>
      </c>
      <c r="O79" s="23" t="str">
        <f t="shared" si="51"/>
        <v/>
      </c>
      <c r="P79" s="23" t="str">
        <f t="shared" si="52"/>
        <v/>
      </c>
      <c r="Q79" s="23" t="str">
        <f t="shared" si="53"/>
        <v/>
      </c>
      <c r="R79" s="23" t="str">
        <f t="shared" si="54"/>
        <v/>
      </c>
      <c r="S79" s="23" t="str">
        <f t="shared" si="55"/>
        <v/>
      </c>
      <c r="T79" s="23" t="str">
        <f t="shared" si="56"/>
        <v/>
      </c>
      <c r="U79" s="24">
        <f t="shared" si="57"/>
        <v>0</v>
      </c>
      <c r="V79" s="22"/>
      <c r="W79" s="14"/>
      <c r="X79" s="14"/>
      <c r="Y79" s="14"/>
      <c r="Z79" s="14"/>
      <c r="AA79" s="8"/>
      <c r="AB79" s="8"/>
      <c r="AC79" s="8"/>
      <c r="AD79" s="8"/>
      <c r="AE79" s="8"/>
      <c r="AF79" s="8"/>
      <c r="AG79" s="8"/>
      <c r="AH79" s="8"/>
      <c r="AY79" s="50" t="s">
        <v>67</v>
      </c>
      <c r="BA79" s="32">
        <v>13</v>
      </c>
      <c r="BB79" s="30">
        <v>27.5</v>
      </c>
      <c r="BC79" s="30" t="s">
        <v>156</v>
      </c>
      <c r="BD79" s="85">
        <f t="shared" si="58"/>
        <v>13</v>
      </c>
      <c r="BE79" s="51">
        <v>5</v>
      </c>
      <c r="BF79" s="26">
        <v>4.4000000000000004</v>
      </c>
      <c r="BG79" s="26">
        <v>1.3</v>
      </c>
      <c r="BH79" s="86">
        <f t="shared" si="59"/>
        <v>4.4000000000000004</v>
      </c>
      <c r="BI79" s="51">
        <v>4.5</v>
      </c>
      <c r="BJ79" s="26">
        <v>9.1999999999999993</v>
      </c>
      <c r="BK79" s="26">
        <v>17.5</v>
      </c>
      <c r="BL79" s="26">
        <v>30</v>
      </c>
      <c r="BM79" s="86">
        <f t="shared" si="60"/>
        <v>9.1999999999999993</v>
      </c>
      <c r="BN79" s="51">
        <v>3.5</v>
      </c>
      <c r="BO79" s="32">
        <v>2</v>
      </c>
      <c r="BP79" s="32">
        <v>3</v>
      </c>
      <c r="BQ79" s="32">
        <v>2</v>
      </c>
      <c r="BR79" s="32">
        <v>3</v>
      </c>
      <c r="BS79" s="32">
        <v>2</v>
      </c>
      <c r="BT79" s="32">
        <v>3</v>
      </c>
      <c r="BU79" s="32">
        <v>4</v>
      </c>
      <c r="BV79" s="32">
        <v>6</v>
      </c>
      <c r="BW79" s="32">
        <v>5</v>
      </c>
      <c r="BX79" s="32">
        <v>3</v>
      </c>
      <c r="BY79" s="32">
        <v>2</v>
      </c>
      <c r="BZ79" s="81">
        <f t="shared" si="21"/>
        <v>48</v>
      </c>
      <c r="CA79" s="82">
        <f t="shared" si="22"/>
        <v>48</v>
      </c>
    </row>
    <row r="80" spans="1:163" ht="29.45" customHeight="1">
      <c r="A80" s="20">
        <v>73</v>
      </c>
      <c r="B80" s="21"/>
      <c r="C80" s="62"/>
      <c r="D80" s="23" t="str">
        <f t="shared" si="40"/>
        <v/>
      </c>
      <c r="E80" s="23" t="str">
        <f t="shared" si="41"/>
        <v/>
      </c>
      <c r="F80" s="23" t="str">
        <f t="shared" si="42"/>
        <v/>
      </c>
      <c r="G80" s="23" t="str">
        <f t="shared" si="43"/>
        <v/>
      </c>
      <c r="H80" s="23" t="str">
        <f t="shared" si="44"/>
        <v/>
      </c>
      <c r="I80" s="23" t="str">
        <f t="shared" si="45"/>
        <v/>
      </c>
      <c r="J80" s="23" t="str">
        <f t="shared" si="46"/>
        <v/>
      </c>
      <c r="K80" s="23" t="str">
        <f t="shared" si="47"/>
        <v/>
      </c>
      <c r="L80" s="23" t="str">
        <f t="shared" si="48"/>
        <v/>
      </c>
      <c r="M80" s="23" t="str">
        <f t="shared" si="49"/>
        <v/>
      </c>
      <c r="N80" s="23" t="str">
        <f t="shared" si="50"/>
        <v/>
      </c>
      <c r="O80" s="23" t="str">
        <f t="shared" si="51"/>
        <v/>
      </c>
      <c r="P80" s="23" t="str">
        <f t="shared" si="52"/>
        <v/>
      </c>
      <c r="Q80" s="23" t="str">
        <f t="shared" si="53"/>
        <v/>
      </c>
      <c r="R80" s="23" t="str">
        <f t="shared" si="54"/>
        <v/>
      </c>
      <c r="S80" s="23" t="str">
        <f t="shared" si="55"/>
        <v/>
      </c>
      <c r="T80" s="23" t="str">
        <f t="shared" si="56"/>
        <v/>
      </c>
      <c r="U80" s="24">
        <f t="shared" si="57"/>
        <v>0</v>
      </c>
      <c r="V80" s="22"/>
      <c r="W80" s="14"/>
      <c r="X80" s="14"/>
      <c r="Y80" s="14"/>
      <c r="Z80" s="14"/>
      <c r="AA80" s="8"/>
      <c r="AB80" s="8"/>
      <c r="AC80" s="8"/>
      <c r="AD80" s="8"/>
      <c r="AE80" s="8"/>
      <c r="AF80" s="8"/>
      <c r="AG80" s="8"/>
      <c r="AH80" s="8"/>
      <c r="AY80" s="50" t="s">
        <v>68</v>
      </c>
      <c r="BA80" s="32">
        <v>13</v>
      </c>
      <c r="BB80" s="30">
        <v>27.5</v>
      </c>
      <c r="BC80" s="30" t="s">
        <v>156</v>
      </c>
      <c r="BD80" s="85">
        <f t="shared" si="58"/>
        <v>13</v>
      </c>
      <c r="BE80" s="51">
        <v>5</v>
      </c>
      <c r="BF80" s="26">
        <v>4.2</v>
      </c>
      <c r="BG80" s="26">
        <v>1.2</v>
      </c>
      <c r="BH80" s="86">
        <f t="shared" si="59"/>
        <v>4.2</v>
      </c>
      <c r="BI80" s="51">
        <v>3.5</v>
      </c>
      <c r="BJ80" s="26">
        <v>9.6</v>
      </c>
      <c r="BK80" s="26">
        <v>18.5</v>
      </c>
      <c r="BL80" s="26">
        <v>37.5</v>
      </c>
      <c r="BM80" s="86">
        <f t="shared" si="60"/>
        <v>9.6</v>
      </c>
      <c r="BN80" s="51">
        <v>4.5</v>
      </c>
      <c r="BO80" s="32">
        <v>2</v>
      </c>
      <c r="BP80" s="32">
        <v>3</v>
      </c>
      <c r="BQ80" s="32">
        <v>2</v>
      </c>
      <c r="BR80" s="32">
        <v>3</v>
      </c>
      <c r="BS80" s="32">
        <v>2</v>
      </c>
      <c r="BT80" s="32">
        <v>3</v>
      </c>
      <c r="BU80" s="32">
        <v>4</v>
      </c>
      <c r="BV80" s="32">
        <v>6</v>
      </c>
      <c r="BW80" s="32">
        <v>5</v>
      </c>
      <c r="BX80" s="32">
        <v>3</v>
      </c>
      <c r="BY80" s="32">
        <v>2</v>
      </c>
      <c r="BZ80" s="81">
        <f t="shared" si="21"/>
        <v>48</v>
      </c>
      <c r="CA80" s="82">
        <f t="shared" si="22"/>
        <v>48</v>
      </c>
    </row>
    <row r="81" spans="1:79" ht="29.45" customHeight="1">
      <c r="A81" s="20">
        <v>74</v>
      </c>
      <c r="B81" s="21"/>
      <c r="C81" s="62"/>
      <c r="D81" s="23" t="str">
        <f t="shared" si="40"/>
        <v/>
      </c>
      <c r="E81" s="23" t="str">
        <f t="shared" si="41"/>
        <v/>
      </c>
      <c r="F81" s="23" t="str">
        <f t="shared" si="42"/>
        <v/>
      </c>
      <c r="G81" s="23" t="str">
        <f t="shared" si="43"/>
        <v/>
      </c>
      <c r="H81" s="23" t="str">
        <f t="shared" si="44"/>
        <v/>
      </c>
      <c r="I81" s="23" t="str">
        <f t="shared" si="45"/>
        <v/>
      </c>
      <c r="J81" s="23" t="str">
        <f t="shared" si="46"/>
        <v/>
      </c>
      <c r="K81" s="23" t="str">
        <f t="shared" si="47"/>
        <v/>
      </c>
      <c r="L81" s="23" t="str">
        <f t="shared" si="48"/>
        <v/>
      </c>
      <c r="M81" s="23" t="str">
        <f t="shared" si="49"/>
        <v/>
      </c>
      <c r="N81" s="23" t="str">
        <f t="shared" si="50"/>
        <v/>
      </c>
      <c r="O81" s="23" t="str">
        <f t="shared" si="51"/>
        <v/>
      </c>
      <c r="P81" s="23" t="str">
        <f t="shared" si="52"/>
        <v/>
      </c>
      <c r="Q81" s="23" t="str">
        <f t="shared" si="53"/>
        <v/>
      </c>
      <c r="R81" s="23" t="str">
        <f t="shared" si="54"/>
        <v/>
      </c>
      <c r="S81" s="23" t="str">
        <f t="shared" si="55"/>
        <v/>
      </c>
      <c r="T81" s="23" t="str">
        <f t="shared" si="56"/>
        <v/>
      </c>
      <c r="U81" s="24">
        <f t="shared" si="57"/>
        <v>0</v>
      </c>
      <c r="V81" s="22"/>
      <c r="W81" s="14"/>
      <c r="X81" s="14"/>
      <c r="Y81" s="14"/>
      <c r="Z81" s="14"/>
      <c r="AA81" s="8"/>
      <c r="AB81" s="8"/>
      <c r="AC81" s="8"/>
      <c r="AD81" s="8"/>
      <c r="AE81" s="8"/>
      <c r="AF81" s="8"/>
      <c r="AG81" s="8"/>
      <c r="AH81" s="8"/>
      <c r="AY81" s="50">
        <v>49</v>
      </c>
      <c r="BA81" s="32">
        <v>13</v>
      </c>
      <c r="BB81" s="30">
        <v>27.5</v>
      </c>
      <c r="BC81" s="30" t="s">
        <v>156</v>
      </c>
      <c r="BD81" s="85">
        <f t="shared" si="58"/>
        <v>13</v>
      </c>
      <c r="BE81" s="51">
        <v>5</v>
      </c>
      <c r="BF81" s="26">
        <v>4.3</v>
      </c>
      <c r="BG81" s="26">
        <v>1.25</v>
      </c>
      <c r="BH81" s="86">
        <f t="shared" si="59"/>
        <v>4.3</v>
      </c>
      <c r="BI81" s="51">
        <v>4</v>
      </c>
      <c r="BJ81" s="26">
        <v>9.8000000000000007</v>
      </c>
      <c r="BK81" s="26">
        <v>19</v>
      </c>
      <c r="BL81" s="26">
        <v>40</v>
      </c>
      <c r="BM81" s="86">
        <f t="shared" si="60"/>
        <v>9.8000000000000007</v>
      </c>
      <c r="BN81" s="51">
        <v>5</v>
      </c>
      <c r="BO81" s="32">
        <v>2</v>
      </c>
      <c r="BP81" s="32">
        <v>3</v>
      </c>
      <c r="BQ81" s="32">
        <v>2</v>
      </c>
      <c r="BR81" s="32">
        <v>3</v>
      </c>
      <c r="BS81" s="32">
        <v>2</v>
      </c>
      <c r="BT81" s="32">
        <v>3</v>
      </c>
      <c r="BU81" s="32">
        <v>4</v>
      </c>
      <c r="BV81" s="32">
        <v>6</v>
      </c>
      <c r="BW81" s="32">
        <v>5</v>
      </c>
      <c r="BX81" s="32">
        <v>3</v>
      </c>
      <c r="BY81" s="32">
        <v>2</v>
      </c>
      <c r="BZ81" s="81">
        <f t="shared" si="21"/>
        <v>49</v>
      </c>
      <c r="CA81" s="82">
        <f t="shared" si="22"/>
        <v>49</v>
      </c>
    </row>
    <row r="82" spans="1:79" ht="29.45" customHeight="1">
      <c r="A82" s="20">
        <v>75</v>
      </c>
      <c r="B82" s="21"/>
      <c r="C82" s="62"/>
      <c r="D82" s="23" t="str">
        <f t="shared" si="40"/>
        <v/>
      </c>
      <c r="E82" s="23" t="str">
        <f t="shared" si="41"/>
        <v/>
      </c>
      <c r="F82" s="23" t="str">
        <f t="shared" si="42"/>
        <v/>
      </c>
      <c r="G82" s="23" t="str">
        <f t="shared" si="43"/>
        <v/>
      </c>
      <c r="H82" s="23" t="str">
        <f t="shared" si="44"/>
        <v/>
      </c>
      <c r="I82" s="23" t="str">
        <f t="shared" si="45"/>
        <v/>
      </c>
      <c r="J82" s="23" t="str">
        <f t="shared" si="46"/>
        <v/>
      </c>
      <c r="K82" s="23" t="str">
        <f t="shared" si="47"/>
        <v/>
      </c>
      <c r="L82" s="23" t="str">
        <f t="shared" si="48"/>
        <v/>
      </c>
      <c r="M82" s="23" t="str">
        <f t="shared" si="49"/>
        <v/>
      </c>
      <c r="N82" s="23" t="str">
        <f t="shared" si="50"/>
        <v/>
      </c>
      <c r="O82" s="23" t="str">
        <f t="shared" si="51"/>
        <v/>
      </c>
      <c r="P82" s="23" t="str">
        <f t="shared" si="52"/>
        <v/>
      </c>
      <c r="Q82" s="23" t="str">
        <f t="shared" si="53"/>
        <v/>
      </c>
      <c r="R82" s="23" t="str">
        <f t="shared" si="54"/>
        <v/>
      </c>
      <c r="S82" s="23" t="str">
        <f t="shared" si="55"/>
        <v/>
      </c>
      <c r="T82" s="23" t="str">
        <f t="shared" si="56"/>
        <v/>
      </c>
      <c r="U82" s="24">
        <f t="shared" si="57"/>
        <v>0</v>
      </c>
      <c r="V82" s="22"/>
      <c r="W82" s="14"/>
      <c r="X82" s="14"/>
      <c r="Y82" s="14"/>
      <c r="Z82" s="14"/>
      <c r="AA82" s="8"/>
      <c r="AB82" s="8"/>
      <c r="AC82" s="8"/>
      <c r="AD82" s="8"/>
      <c r="AE82" s="8"/>
      <c r="AF82" s="8"/>
      <c r="AG82" s="8"/>
      <c r="AH82" s="8"/>
      <c r="AY82" s="50" t="s">
        <v>69</v>
      </c>
      <c r="BA82" s="32">
        <v>13</v>
      </c>
      <c r="BB82" s="30">
        <v>27.5</v>
      </c>
      <c r="BC82" s="30" t="s">
        <v>156</v>
      </c>
      <c r="BD82" s="85">
        <f t="shared" ref="BD82:BD150" si="61">IF($BD$6=$BA$6,BA82,IF($BD$6=$BB$6,BB82,IF($BD$6=$BC$6,BC82,"")))</f>
        <v>13</v>
      </c>
      <c r="BE82" s="51">
        <v>5</v>
      </c>
      <c r="BF82" s="26">
        <v>4.4000000000000004</v>
      </c>
      <c r="BG82" s="26">
        <v>1.3</v>
      </c>
      <c r="BH82" s="86">
        <f t="shared" ref="BH82:BH150" si="62">IF($BH$6=$BF$6,BF82,IF($BH$6=$BG$6,BG82,""))</f>
        <v>4.4000000000000004</v>
      </c>
      <c r="BI82" s="51">
        <v>4.5</v>
      </c>
      <c r="BJ82" s="26">
        <v>9.8000000000000007</v>
      </c>
      <c r="BK82" s="26">
        <v>19</v>
      </c>
      <c r="BL82" s="26">
        <v>40</v>
      </c>
      <c r="BM82" s="86">
        <f t="shared" ref="BM82:BM150" si="63">IF($BM$6=$BJ$6,BJ82,IF($BM$6=$BK$6,BK82,IF($BM$6=$BL$6,BL82,"")))</f>
        <v>9.8000000000000007</v>
      </c>
      <c r="BN82" s="51">
        <v>5</v>
      </c>
      <c r="BO82" s="32">
        <v>2</v>
      </c>
      <c r="BP82" s="32">
        <v>3</v>
      </c>
      <c r="BQ82" s="32">
        <v>2</v>
      </c>
      <c r="BR82" s="32">
        <v>3</v>
      </c>
      <c r="BS82" s="32">
        <v>2</v>
      </c>
      <c r="BT82" s="32">
        <v>3</v>
      </c>
      <c r="BU82" s="32">
        <v>4</v>
      </c>
      <c r="BV82" s="32">
        <v>5.5</v>
      </c>
      <c r="BW82" s="32">
        <v>5</v>
      </c>
      <c r="BX82" s="32">
        <v>3</v>
      </c>
      <c r="BY82" s="32">
        <v>2</v>
      </c>
      <c r="BZ82" s="81">
        <f t="shared" ref="BZ82:BZ87" si="64">SUM(BN82:BY82,BE82,BI82)</f>
        <v>49</v>
      </c>
      <c r="CA82" s="82">
        <f t="shared" ref="CA82:CA87" si="65">ROUND(BZ82,0)</f>
        <v>49</v>
      </c>
    </row>
    <row r="83" spans="1:79" ht="29.45" customHeight="1">
      <c r="A83" s="20">
        <v>76</v>
      </c>
      <c r="B83" s="21"/>
      <c r="C83" s="62"/>
      <c r="D83" s="23" t="str">
        <f t="shared" si="40"/>
        <v/>
      </c>
      <c r="E83" s="23" t="str">
        <f t="shared" si="41"/>
        <v/>
      </c>
      <c r="F83" s="23" t="str">
        <f t="shared" si="42"/>
        <v/>
      </c>
      <c r="G83" s="23" t="str">
        <f t="shared" si="43"/>
        <v/>
      </c>
      <c r="H83" s="23" t="str">
        <f t="shared" si="44"/>
        <v/>
      </c>
      <c r="I83" s="23" t="str">
        <f t="shared" si="45"/>
        <v/>
      </c>
      <c r="J83" s="23" t="str">
        <f t="shared" si="46"/>
        <v/>
      </c>
      <c r="K83" s="23" t="str">
        <f t="shared" si="47"/>
        <v/>
      </c>
      <c r="L83" s="23" t="str">
        <f t="shared" si="48"/>
        <v/>
      </c>
      <c r="M83" s="23" t="str">
        <f t="shared" si="49"/>
        <v/>
      </c>
      <c r="N83" s="23" t="str">
        <f t="shared" si="50"/>
        <v/>
      </c>
      <c r="O83" s="23" t="str">
        <f t="shared" si="51"/>
        <v/>
      </c>
      <c r="P83" s="23" t="str">
        <f t="shared" si="52"/>
        <v/>
      </c>
      <c r="Q83" s="23" t="str">
        <f t="shared" si="53"/>
        <v/>
      </c>
      <c r="R83" s="23" t="str">
        <f t="shared" si="54"/>
        <v/>
      </c>
      <c r="S83" s="23" t="str">
        <f t="shared" si="55"/>
        <v/>
      </c>
      <c r="T83" s="23" t="str">
        <f t="shared" si="56"/>
        <v/>
      </c>
      <c r="U83" s="24">
        <f t="shared" si="57"/>
        <v>0</v>
      </c>
      <c r="V83" s="22"/>
      <c r="W83" s="14"/>
      <c r="X83" s="14"/>
      <c r="Y83" s="14"/>
      <c r="Z83" s="14"/>
      <c r="AA83" s="8"/>
      <c r="AB83" s="8"/>
      <c r="AC83" s="8"/>
      <c r="AD83" s="8"/>
      <c r="AE83" s="8"/>
      <c r="AF83" s="8"/>
      <c r="AG83" s="8"/>
      <c r="AH83" s="8"/>
      <c r="AY83" s="50" t="s">
        <v>70</v>
      </c>
      <c r="BA83" s="32">
        <v>13</v>
      </c>
      <c r="BB83" s="30">
        <v>27.5</v>
      </c>
      <c r="BC83" s="30" t="s">
        <v>156</v>
      </c>
      <c r="BD83" s="85">
        <f t="shared" si="61"/>
        <v>13</v>
      </c>
      <c r="BE83" s="51">
        <v>5</v>
      </c>
      <c r="BF83" s="26">
        <v>4.4000000000000004</v>
      </c>
      <c r="BG83" s="26">
        <v>1.3</v>
      </c>
      <c r="BH83" s="86">
        <f t="shared" si="62"/>
        <v>4.4000000000000004</v>
      </c>
      <c r="BI83" s="51">
        <v>4.5</v>
      </c>
      <c r="BJ83" s="26">
        <v>9.6</v>
      </c>
      <c r="BK83" s="26">
        <v>18.5</v>
      </c>
      <c r="BL83" s="26">
        <v>37.5</v>
      </c>
      <c r="BM83" s="86">
        <f t="shared" si="63"/>
        <v>9.6</v>
      </c>
      <c r="BN83" s="51">
        <v>4.5</v>
      </c>
      <c r="BO83" s="32">
        <v>2</v>
      </c>
      <c r="BP83" s="32">
        <v>3</v>
      </c>
      <c r="BQ83" s="32">
        <v>2</v>
      </c>
      <c r="BR83" s="32">
        <v>3</v>
      </c>
      <c r="BS83" s="32">
        <v>2</v>
      </c>
      <c r="BT83" s="32">
        <v>3</v>
      </c>
      <c r="BU83" s="32">
        <v>4</v>
      </c>
      <c r="BV83" s="32">
        <v>6</v>
      </c>
      <c r="BW83" s="32">
        <v>5</v>
      </c>
      <c r="BX83" s="32">
        <v>3</v>
      </c>
      <c r="BY83" s="32">
        <v>2</v>
      </c>
      <c r="BZ83" s="81">
        <f t="shared" si="64"/>
        <v>49</v>
      </c>
      <c r="CA83" s="82">
        <f t="shared" si="65"/>
        <v>49</v>
      </c>
    </row>
    <row r="84" spans="1:79" ht="29.45" customHeight="1">
      <c r="A84" s="20">
        <v>77</v>
      </c>
      <c r="B84" s="21"/>
      <c r="C84" s="62"/>
      <c r="D84" s="23" t="str">
        <f t="shared" si="40"/>
        <v/>
      </c>
      <c r="E84" s="23" t="str">
        <f t="shared" si="41"/>
        <v/>
      </c>
      <c r="F84" s="23" t="str">
        <f t="shared" si="42"/>
        <v/>
      </c>
      <c r="G84" s="23" t="str">
        <f t="shared" si="43"/>
        <v/>
      </c>
      <c r="H84" s="23" t="str">
        <f t="shared" si="44"/>
        <v/>
      </c>
      <c r="I84" s="23" t="str">
        <f t="shared" si="45"/>
        <v/>
      </c>
      <c r="J84" s="23" t="str">
        <f t="shared" si="46"/>
        <v/>
      </c>
      <c r="K84" s="23" t="str">
        <f t="shared" si="47"/>
        <v/>
      </c>
      <c r="L84" s="23" t="str">
        <f t="shared" si="48"/>
        <v/>
      </c>
      <c r="M84" s="23" t="str">
        <f t="shared" si="49"/>
        <v/>
      </c>
      <c r="N84" s="23" t="str">
        <f t="shared" si="50"/>
        <v/>
      </c>
      <c r="O84" s="23" t="str">
        <f t="shared" si="51"/>
        <v/>
      </c>
      <c r="P84" s="23" t="str">
        <f t="shared" si="52"/>
        <v/>
      </c>
      <c r="Q84" s="23" t="str">
        <f t="shared" si="53"/>
        <v/>
      </c>
      <c r="R84" s="23" t="str">
        <f t="shared" si="54"/>
        <v/>
      </c>
      <c r="S84" s="23" t="str">
        <f t="shared" si="55"/>
        <v/>
      </c>
      <c r="T84" s="23" t="str">
        <f t="shared" si="56"/>
        <v/>
      </c>
      <c r="U84" s="24">
        <f t="shared" si="57"/>
        <v>0</v>
      </c>
      <c r="V84" s="22"/>
      <c r="W84" s="14"/>
      <c r="X84" s="14"/>
      <c r="Y84" s="14"/>
      <c r="Z84" s="14"/>
      <c r="AA84" s="8"/>
      <c r="AB84" s="8"/>
      <c r="AC84" s="8"/>
      <c r="AD84" s="8"/>
      <c r="AE84" s="8"/>
      <c r="AF84" s="8"/>
      <c r="AG84" s="8"/>
      <c r="AH84" s="8"/>
      <c r="AY84" s="53" t="s">
        <v>76</v>
      </c>
      <c r="AZ84" s="54"/>
      <c r="BA84" s="27">
        <v>18.5</v>
      </c>
      <c r="BB84" s="55">
        <v>33.5</v>
      </c>
      <c r="BC84" s="27" t="s">
        <v>166</v>
      </c>
      <c r="BD84" s="85">
        <f t="shared" si="61"/>
        <v>18.5</v>
      </c>
      <c r="BE84" s="51">
        <v>1.5</v>
      </c>
      <c r="BF84" s="56">
        <v>3.4</v>
      </c>
      <c r="BG84" s="56">
        <v>0.9</v>
      </c>
      <c r="BH84" s="86">
        <f t="shared" si="62"/>
        <v>3.4</v>
      </c>
      <c r="BI84" s="51">
        <v>2</v>
      </c>
      <c r="BJ84" s="56">
        <v>6.6</v>
      </c>
      <c r="BK84" s="56">
        <v>11</v>
      </c>
      <c r="BL84" s="56">
        <v>7</v>
      </c>
      <c r="BM84" s="86">
        <f t="shared" si="63"/>
        <v>6.6</v>
      </c>
      <c r="BN84" s="51">
        <v>1</v>
      </c>
      <c r="BO84" s="27">
        <v>1.5</v>
      </c>
      <c r="BP84" s="27">
        <v>2</v>
      </c>
      <c r="BQ84" s="27">
        <v>1.5</v>
      </c>
      <c r="BR84" s="27">
        <v>2</v>
      </c>
      <c r="BS84" s="27">
        <v>1.5</v>
      </c>
      <c r="BT84" s="27">
        <v>2</v>
      </c>
      <c r="BU84" s="27">
        <v>2</v>
      </c>
      <c r="BV84" s="27">
        <v>2.5</v>
      </c>
      <c r="BW84" s="27">
        <v>2.5</v>
      </c>
      <c r="BX84" s="27">
        <v>1.5</v>
      </c>
      <c r="BY84" s="27">
        <v>1.5</v>
      </c>
      <c r="BZ84" s="83">
        <f t="shared" si="64"/>
        <v>25</v>
      </c>
      <c r="CA84" s="84">
        <f t="shared" si="65"/>
        <v>25</v>
      </c>
    </row>
    <row r="85" spans="1:79" ht="29.45" customHeight="1">
      <c r="A85" s="20">
        <v>78</v>
      </c>
      <c r="B85" s="21"/>
      <c r="C85" s="62"/>
      <c r="D85" s="23" t="str">
        <f t="shared" si="40"/>
        <v/>
      </c>
      <c r="E85" s="23" t="str">
        <f t="shared" si="41"/>
        <v/>
      </c>
      <c r="F85" s="23" t="str">
        <f t="shared" si="42"/>
        <v/>
      </c>
      <c r="G85" s="23" t="str">
        <f t="shared" si="43"/>
        <v/>
      </c>
      <c r="H85" s="23" t="str">
        <f t="shared" si="44"/>
        <v/>
      </c>
      <c r="I85" s="23" t="str">
        <f t="shared" si="45"/>
        <v/>
      </c>
      <c r="J85" s="23" t="str">
        <f t="shared" si="46"/>
        <v/>
      </c>
      <c r="K85" s="23" t="str">
        <f t="shared" si="47"/>
        <v/>
      </c>
      <c r="L85" s="23" t="str">
        <f t="shared" si="48"/>
        <v/>
      </c>
      <c r="M85" s="23" t="str">
        <f t="shared" si="49"/>
        <v/>
      </c>
      <c r="N85" s="23" t="str">
        <f t="shared" si="50"/>
        <v/>
      </c>
      <c r="O85" s="23" t="str">
        <f t="shared" si="51"/>
        <v/>
      </c>
      <c r="P85" s="23" t="str">
        <f t="shared" si="52"/>
        <v/>
      </c>
      <c r="Q85" s="23" t="str">
        <f t="shared" si="53"/>
        <v/>
      </c>
      <c r="R85" s="23" t="str">
        <f t="shared" si="54"/>
        <v/>
      </c>
      <c r="S85" s="23" t="str">
        <f t="shared" si="55"/>
        <v/>
      </c>
      <c r="T85" s="23" t="str">
        <f t="shared" si="56"/>
        <v/>
      </c>
      <c r="U85" s="24">
        <f t="shared" si="57"/>
        <v>0</v>
      </c>
      <c r="V85" s="22"/>
      <c r="W85" s="14"/>
      <c r="X85" s="14"/>
      <c r="Y85" s="14"/>
      <c r="Z85" s="14"/>
      <c r="AA85" s="8"/>
      <c r="AB85" s="8"/>
      <c r="AC85" s="8"/>
      <c r="AD85" s="8"/>
      <c r="AE85" s="8"/>
      <c r="AF85" s="8"/>
      <c r="AG85" s="8"/>
      <c r="AH85" s="8"/>
      <c r="AY85" s="53" t="s">
        <v>79</v>
      </c>
      <c r="AZ85" s="54"/>
      <c r="BA85" s="27">
        <v>18</v>
      </c>
      <c r="BB85" s="55">
        <v>33</v>
      </c>
      <c r="BC85" s="27" t="s">
        <v>167</v>
      </c>
      <c r="BD85" s="85">
        <f t="shared" si="61"/>
        <v>18</v>
      </c>
      <c r="BE85" s="51">
        <v>2</v>
      </c>
      <c r="BF85" s="56">
        <v>3.2</v>
      </c>
      <c r="BG85" s="56">
        <v>0.8</v>
      </c>
      <c r="BH85" s="86">
        <f t="shared" si="62"/>
        <v>3.2</v>
      </c>
      <c r="BI85" s="51">
        <v>1</v>
      </c>
      <c r="BJ85" s="56">
        <v>6.8</v>
      </c>
      <c r="BK85" s="56">
        <v>11.5</v>
      </c>
      <c r="BL85" s="56">
        <v>8</v>
      </c>
      <c r="BM85" s="86">
        <f t="shared" si="63"/>
        <v>6.8</v>
      </c>
      <c r="BN85" s="51">
        <v>1.5</v>
      </c>
      <c r="BO85" s="27">
        <v>2</v>
      </c>
      <c r="BP85" s="27">
        <v>2</v>
      </c>
      <c r="BQ85" s="27">
        <v>2</v>
      </c>
      <c r="BR85" s="27">
        <v>1.5</v>
      </c>
      <c r="BS85" s="27">
        <v>1</v>
      </c>
      <c r="BT85" s="27">
        <v>1.5</v>
      </c>
      <c r="BU85" s="27">
        <v>2.5</v>
      </c>
      <c r="BV85" s="27">
        <v>2</v>
      </c>
      <c r="BW85" s="27">
        <v>3</v>
      </c>
      <c r="BX85" s="27">
        <v>2</v>
      </c>
      <c r="BY85" s="27">
        <v>1</v>
      </c>
      <c r="BZ85" s="83">
        <f t="shared" si="64"/>
        <v>25</v>
      </c>
      <c r="CA85" s="84">
        <f t="shared" si="65"/>
        <v>25</v>
      </c>
    </row>
    <row r="86" spans="1:79" ht="29.45" customHeight="1">
      <c r="A86" s="20">
        <v>79</v>
      </c>
      <c r="B86" s="21"/>
      <c r="C86" s="62"/>
      <c r="D86" s="23" t="str">
        <f t="shared" si="40"/>
        <v/>
      </c>
      <c r="E86" s="23" t="str">
        <f t="shared" si="41"/>
        <v/>
      </c>
      <c r="F86" s="23" t="str">
        <f t="shared" si="42"/>
        <v/>
      </c>
      <c r="G86" s="23" t="str">
        <f t="shared" si="43"/>
        <v/>
      </c>
      <c r="H86" s="23" t="str">
        <f t="shared" si="44"/>
        <v/>
      </c>
      <c r="I86" s="23" t="str">
        <f t="shared" si="45"/>
        <v/>
      </c>
      <c r="J86" s="23" t="str">
        <f t="shared" si="46"/>
        <v/>
      </c>
      <c r="K86" s="23" t="str">
        <f t="shared" si="47"/>
        <v/>
      </c>
      <c r="L86" s="23" t="str">
        <f t="shared" si="48"/>
        <v/>
      </c>
      <c r="M86" s="23" t="str">
        <f t="shared" si="49"/>
        <v/>
      </c>
      <c r="N86" s="23" t="str">
        <f t="shared" si="50"/>
        <v/>
      </c>
      <c r="O86" s="23" t="str">
        <f t="shared" si="51"/>
        <v/>
      </c>
      <c r="P86" s="23" t="str">
        <f t="shared" si="52"/>
        <v/>
      </c>
      <c r="Q86" s="23" t="str">
        <f t="shared" si="53"/>
        <v/>
      </c>
      <c r="R86" s="23" t="str">
        <f t="shared" si="54"/>
        <v/>
      </c>
      <c r="S86" s="23" t="str">
        <f t="shared" si="55"/>
        <v/>
      </c>
      <c r="T86" s="23" t="str">
        <f t="shared" si="56"/>
        <v/>
      </c>
      <c r="U86" s="24">
        <f t="shared" si="57"/>
        <v>0</v>
      </c>
      <c r="V86" s="22"/>
      <c r="W86" s="14"/>
      <c r="X86" s="14"/>
      <c r="Y86" s="14"/>
      <c r="Z86" s="14"/>
      <c r="AA86" s="8"/>
      <c r="AB86" s="8"/>
      <c r="AC86" s="8"/>
      <c r="AD86" s="8"/>
      <c r="AE86" s="8"/>
      <c r="AF86" s="8"/>
      <c r="AG86" s="8"/>
      <c r="AH86" s="8"/>
      <c r="AY86" s="53" t="s">
        <v>80</v>
      </c>
      <c r="AZ86" s="54"/>
      <c r="BA86" s="27">
        <v>19</v>
      </c>
      <c r="BB86" s="55">
        <v>34</v>
      </c>
      <c r="BC86" s="27" t="s">
        <v>165</v>
      </c>
      <c r="BD86" s="85">
        <f t="shared" si="61"/>
        <v>19</v>
      </c>
      <c r="BE86" s="51">
        <v>1</v>
      </c>
      <c r="BF86" s="56">
        <v>3.3</v>
      </c>
      <c r="BG86" s="56">
        <v>0.85</v>
      </c>
      <c r="BH86" s="86">
        <f t="shared" si="62"/>
        <v>3.3</v>
      </c>
      <c r="BI86" s="51">
        <v>1.5</v>
      </c>
      <c r="BJ86" s="56">
        <v>7</v>
      </c>
      <c r="BK86" s="56">
        <v>12</v>
      </c>
      <c r="BL86" s="56">
        <v>10</v>
      </c>
      <c r="BM86" s="86">
        <f t="shared" si="63"/>
        <v>7</v>
      </c>
      <c r="BN86" s="51">
        <v>2</v>
      </c>
      <c r="BO86" s="27">
        <v>1</v>
      </c>
      <c r="BP86" s="27">
        <v>2.5</v>
      </c>
      <c r="BQ86" s="27">
        <v>1</v>
      </c>
      <c r="BR86" s="27">
        <v>2</v>
      </c>
      <c r="BS86" s="27">
        <v>2</v>
      </c>
      <c r="BT86" s="27">
        <v>2</v>
      </c>
      <c r="BU86" s="27">
        <v>2</v>
      </c>
      <c r="BV86" s="27">
        <v>2.5</v>
      </c>
      <c r="BW86" s="27">
        <v>2</v>
      </c>
      <c r="BX86" s="27">
        <v>2</v>
      </c>
      <c r="BY86" s="27">
        <v>1.5</v>
      </c>
      <c r="BZ86" s="83">
        <f t="shared" si="64"/>
        <v>25</v>
      </c>
      <c r="CA86" s="84">
        <f t="shared" si="65"/>
        <v>25</v>
      </c>
    </row>
    <row r="87" spans="1:79" ht="29.45" customHeight="1">
      <c r="A87" s="20">
        <v>80</v>
      </c>
      <c r="B87" s="21"/>
      <c r="C87" s="62"/>
      <c r="D87" s="23" t="str">
        <f t="shared" si="40"/>
        <v/>
      </c>
      <c r="E87" s="23" t="str">
        <f t="shared" si="41"/>
        <v/>
      </c>
      <c r="F87" s="23" t="str">
        <f t="shared" si="42"/>
        <v/>
      </c>
      <c r="G87" s="23" t="str">
        <f t="shared" si="43"/>
        <v/>
      </c>
      <c r="H87" s="23" t="str">
        <f t="shared" si="44"/>
        <v/>
      </c>
      <c r="I87" s="23" t="str">
        <f t="shared" si="45"/>
        <v/>
      </c>
      <c r="J87" s="23" t="str">
        <f t="shared" si="46"/>
        <v/>
      </c>
      <c r="K87" s="23" t="str">
        <f t="shared" si="47"/>
        <v/>
      </c>
      <c r="L87" s="23" t="str">
        <f t="shared" si="48"/>
        <v/>
      </c>
      <c r="M87" s="23" t="str">
        <f t="shared" si="49"/>
        <v/>
      </c>
      <c r="N87" s="23" t="str">
        <f t="shared" si="50"/>
        <v/>
      </c>
      <c r="O87" s="23" t="str">
        <f t="shared" si="51"/>
        <v/>
      </c>
      <c r="P87" s="23" t="str">
        <f t="shared" si="52"/>
        <v/>
      </c>
      <c r="Q87" s="23" t="str">
        <f t="shared" si="53"/>
        <v/>
      </c>
      <c r="R87" s="23" t="str">
        <f t="shared" si="54"/>
        <v/>
      </c>
      <c r="S87" s="23" t="str">
        <f t="shared" si="55"/>
        <v/>
      </c>
      <c r="T87" s="23" t="str">
        <f t="shared" si="56"/>
        <v/>
      </c>
      <c r="U87" s="24">
        <f t="shared" si="57"/>
        <v>0</v>
      </c>
      <c r="V87" s="22"/>
      <c r="W87" s="14"/>
      <c r="X87" s="14"/>
      <c r="Y87" s="14"/>
      <c r="Z87" s="14"/>
      <c r="AA87" s="8"/>
      <c r="AB87" s="8"/>
      <c r="AC87" s="8"/>
      <c r="AD87" s="8"/>
      <c r="AE87" s="8"/>
      <c r="AF87" s="8"/>
      <c r="AG87" s="8"/>
      <c r="AH87" s="8"/>
      <c r="AY87" s="53" t="s">
        <v>77</v>
      </c>
      <c r="AZ87" s="54"/>
      <c r="BA87" s="27">
        <v>18</v>
      </c>
      <c r="BB87" s="55">
        <v>33</v>
      </c>
      <c r="BC87" s="27" t="s">
        <v>167</v>
      </c>
      <c r="BD87" s="85">
        <f t="shared" si="61"/>
        <v>18</v>
      </c>
      <c r="BE87" s="51">
        <v>2</v>
      </c>
      <c r="BF87" s="56">
        <v>3.3</v>
      </c>
      <c r="BG87" s="56">
        <v>0.85</v>
      </c>
      <c r="BH87" s="86">
        <f t="shared" si="62"/>
        <v>3.3</v>
      </c>
      <c r="BI87" s="51">
        <v>1.5</v>
      </c>
      <c r="BJ87" s="56">
        <v>7.2</v>
      </c>
      <c r="BK87" s="56">
        <v>12.5</v>
      </c>
      <c r="BL87" s="56">
        <v>12.5</v>
      </c>
      <c r="BM87" s="86">
        <f t="shared" si="63"/>
        <v>7.2</v>
      </c>
      <c r="BN87" s="51">
        <v>2.5</v>
      </c>
      <c r="BO87" s="27">
        <v>1.5</v>
      </c>
      <c r="BP87" s="27">
        <v>2</v>
      </c>
      <c r="BQ87" s="27">
        <v>1.5</v>
      </c>
      <c r="BR87" s="27">
        <v>1.5</v>
      </c>
      <c r="BS87" s="27">
        <v>1.5</v>
      </c>
      <c r="BT87" s="27">
        <v>2</v>
      </c>
      <c r="BU87" s="27">
        <v>2</v>
      </c>
      <c r="BV87" s="27">
        <v>3</v>
      </c>
      <c r="BW87" s="27">
        <v>2.5</v>
      </c>
      <c r="BX87" s="27">
        <v>1.5</v>
      </c>
      <c r="BY87" s="27">
        <v>1</v>
      </c>
      <c r="BZ87" s="83">
        <f t="shared" si="64"/>
        <v>26</v>
      </c>
      <c r="CA87" s="84">
        <f t="shared" si="65"/>
        <v>26</v>
      </c>
    </row>
    <row r="88" spans="1:79" s="34" customFormat="1" ht="21" hidden="1">
      <c r="A88" s="46"/>
      <c r="B88" s="47"/>
      <c r="C88" s="48"/>
      <c r="D88" s="46"/>
      <c r="E88" s="46"/>
      <c r="F88" s="46"/>
      <c r="G88" s="46"/>
      <c r="H88" s="49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61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Y88" s="53" t="s">
        <v>81</v>
      </c>
      <c r="AZ88" s="54"/>
      <c r="BA88" s="27">
        <v>17.5</v>
      </c>
      <c r="BB88" s="55">
        <v>32.5</v>
      </c>
      <c r="BC88" s="27" t="s">
        <v>168</v>
      </c>
      <c r="BD88" s="85">
        <f t="shared" si="61"/>
        <v>17.5</v>
      </c>
      <c r="BE88" s="51">
        <v>2.5</v>
      </c>
      <c r="BF88" s="56">
        <v>3.3</v>
      </c>
      <c r="BG88" s="56">
        <v>0.85</v>
      </c>
      <c r="BH88" s="86">
        <f t="shared" si="62"/>
        <v>3.3</v>
      </c>
      <c r="BI88" s="51">
        <v>1.5</v>
      </c>
      <c r="BJ88" s="56">
        <v>7</v>
      </c>
      <c r="BK88" s="56">
        <v>12</v>
      </c>
      <c r="BL88" s="56">
        <v>10</v>
      </c>
      <c r="BM88" s="86">
        <f t="shared" si="63"/>
        <v>7</v>
      </c>
      <c r="BN88" s="51">
        <v>2</v>
      </c>
      <c r="BO88" s="27">
        <v>2</v>
      </c>
      <c r="BP88" s="27">
        <v>1.5</v>
      </c>
      <c r="BQ88" s="27">
        <v>1.5</v>
      </c>
      <c r="BR88" s="27">
        <v>2</v>
      </c>
      <c r="BS88" s="27">
        <v>1.5</v>
      </c>
      <c r="BT88" s="27">
        <v>2.5</v>
      </c>
      <c r="BU88" s="27">
        <v>2.5</v>
      </c>
      <c r="BV88" s="27">
        <v>2</v>
      </c>
      <c r="BW88" s="27">
        <v>2</v>
      </c>
      <c r="BX88" s="27">
        <v>1.5</v>
      </c>
      <c r="BY88" s="27">
        <v>1</v>
      </c>
      <c r="BZ88" s="83">
        <f t="shared" ref="BZ88:BZ151" si="66">SUM(BN88:BY88,BE88,BI88)</f>
        <v>26</v>
      </c>
      <c r="CA88" s="84">
        <f t="shared" ref="CA88:CA151" si="67">ROUND(BZ88,0)</f>
        <v>26</v>
      </c>
    </row>
    <row r="89" spans="1:79" s="34" customFormat="1" ht="21" hidden="1">
      <c r="A89" s="46"/>
      <c r="B89" s="47"/>
      <c r="C89" s="48"/>
      <c r="D89" s="46"/>
      <c r="E89" s="46"/>
      <c r="F89" s="46"/>
      <c r="G89" s="46"/>
      <c r="H89" s="49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52"/>
      <c r="AY89" s="53" t="s">
        <v>82</v>
      </c>
      <c r="AZ89" s="54"/>
      <c r="BA89" s="27">
        <v>18.5</v>
      </c>
      <c r="BB89" s="55">
        <v>33.5</v>
      </c>
      <c r="BC89" s="27" t="s">
        <v>166</v>
      </c>
      <c r="BD89" s="85">
        <f t="shared" si="61"/>
        <v>18.5</v>
      </c>
      <c r="BE89" s="51">
        <v>1.5</v>
      </c>
      <c r="BF89" s="56">
        <v>3.4</v>
      </c>
      <c r="BG89" s="56">
        <v>0.9</v>
      </c>
      <c r="BH89" s="86">
        <f t="shared" si="62"/>
        <v>3.4</v>
      </c>
      <c r="BI89" s="51">
        <v>2</v>
      </c>
      <c r="BJ89" s="56">
        <v>7.2</v>
      </c>
      <c r="BK89" s="56">
        <v>12.5</v>
      </c>
      <c r="BL89" s="56">
        <v>12.5</v>
      </c>
      <c r="BM89" s="86">
        <f t="shared" si="63"/>
        <v>7.2</v>
      </c>
      <c r="BN89" s="51">
        <v>2.5</v>
      </c>
      <c r="BO89" s="27">
        <v>1.5</v>
      </c>
      <c r="BP89" s="27">
        <v>2</v>
      </c>
      <c r="BQ89" s="27">
        <v>1</v>
      </c>
      <c r="BR89" s="27">
        <v>3</v>
      </c>
      <c r="BS89" s="27">
        <v>2</v>
      </c>
      <c r="BT89" s="27">
        <v>2</v>
      </c>
      <c r="BU89" s="27">
        <v>2</v>
      </c>
      <c r="BV89" s="27">
        <v>2.5</v>
      </c>
      <c r="BW89" s="27">
        <v>1.5</v>
      </c>
      <c r="BX89" s="27">
        <v>1.5</v>
      </c>
      <c r="BY89" s="27">
        <v>1</v>
      </c>
      <c r="BZ89" s="83">
        <f t="shared" si="66"/>
        <v>26</v>
      </c>
      <c r="CA89" s="84">
        <f t="shared" si="67"/>
        <v>26</v>
      </c>
    </row>
    <row r="90" spans="1:79" s="34" customFormat="1" ht="21" hidden="1">
      <c r="A90" s="46"/>
      <c r="B90" s="47"/>
      <c r="C90" s="48"/>
      <c r="D90" s="46"/>
      <c r="E90" s="46"/>
      <c r="F90" s="46"/>
      <c r="G90" s="46"/>
      <c r="H90" s="49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52"/>
      <c r="AY90" s="53" t="s">
        <v>78</v>
      </c>
      <c r="AZ90" s="54"/>
      <c r="BA90" s="27">
        <v>18</v>
      </c>
      <c r="BB90" s="55">
        <v>33</v>
      </c>
      <c r="BC90" s="27" t="s">
        <v>167</v>
      </c>
      <c r="BD90" s="85">
        <f t="shared" si="61"/>
        <v>18</v>
      </c>
      <c r="BE90" s="51">
        <v>2</v>
      </c>
      <c r="BF90" s="56">
        <v>3.4</v>
      </c>
      <c r="BG90" s="56">
        <v>0.9</v>
      </c>
      <c r="BH90" s="86">
        <f t="shared" si="62"/>
        <v>3.4</v>
      </c>
      <c r="BI90" s="51">
        <v>2</v>
      </c>
      <c r="BJ90" s="56">
        <v>7</v>
      </c>
      <c r="BK90" s="56">
        <v>12</v>
      </c>
      <c r="BL90" s="56">
        <v>10</v>
      </c>
      <c r="BM90" s="86">
        <f t="shared" si="63"/>
        <v>7</v>
      </c>
      <c r="BN90" s="51">
        <v>2</v>
      </c>
      <c r="BO90" s="27">
        <v>1.5</v>
      </c>
      <c r="BP90" s="27">
        <v>2</v>
      </c>
      <c r="BQ90" s="27">
        <v>2</v>
      </c>
      <c r="BR90" s="27">
        <v>2</v>
      </c>
      <c r="BS90" s="27">
        <v>2</v>
      </c>
      <c r="BT90" s="27">
        <v>2.5</v>
      </c>
      <c r="BU90" s="27">
        <v>2</v>
      </c>
      <c r="BV90" s="27">
        <v>2.5</v>
      </c>
      <c r="BW90" s="27">
        <v>1.5</v>
      </c>
      <c r="BX90" s="27">
        <v>1.5</v>
      </c>
      <c r="BY90" s="27">
        <v>1.5</v>
      </c>
      <c r="BZ90" s="83">
        <f t="shared" si="66"/>
        <v>27</v>
      </c>
      <c r="CA90" s="84">
        <f t="shared" si="67"/>
        <v>27</v>
      </c>
    </row>
    <row r="91" spans="1:79" s="34" customFormat="1" ht="21" hidden="1">
      <c r="A91" s="46"/>
      <c r="B91" s="47"/>
      <c r="C91" s="48"/>
      <c r="D91" s="46"/>
      <c r="E91" s="46"/>
      <c r="F91" s="46"/>
      <c r="G91" s="46"/>
      <c r="H91" s="49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52"/>
      <c r="AY91" s="53" t="s">
        <v>85</v>
      </c>
      <c r="AZ91" s="54"/>
      <c r="BA91" s="27">
        <v>17.5</v>
      </c>
      <c r="BB91" s="55">
        <v>32.5</v>
      </c>
      <c r="BC91" s="27" t="s">
        <v>168</v>
      </c>
      <c r="BD91" s="85">
        <f t="shared" si="61"/>
        <v>17.5</v>
      </c>
      <c r="BE91" s="51">
        <v>2.5</v>
      </c>
      <c r="BF91" s="56">
        <v>3.4</v>
      </c>
      <c r="BG91" s="56">
        <v>0.9</v>
      </c>
      <c r="BH91" s="86">
        <f t="shared" si="62"/>
        <v>3.4</v>
      </c>
      <c r="BI91" s="51">
        <v>2</v>
      </c>
      <c r="BJ91" s="56">
        <v>6.8</v>
      </c>
      <c r="BK91" s="56">
        <v>11.5</v>
      </c>
      <c r="BL91" s="56">
        <v>8</v>
      </c>
      <c r="BM91" s="86">
        <f t="shared" si="63"/>
        <v>6.8</v>
      </c>
      <c r="BN91" s="51">
        <v>1.5</v>
      </c>
      <c r="BO91" s="27">
        <v>1</v>
      </c>
      <c r="BP91" s="27">
        <v>2.5</v>
      </c>
      <c r="BQ91" s="27">
        <v>1.5</v>
      </c>
      <c r="BR91" s="27">
        <v>2.5</v>
      </c>
      <c r="BS91" s="27">
        <v>1</v>
      </c>
      <c r="BT91" s="27">
        <v>3</v>
      </c>
      <c r="BU91" s="27">
        <v>2</v>
      </c>
      <c r="BV91" s="27">
        <v>3</v>
      </c>
      <c r="BW91" s="27">
        <v>2</v>
      </c>
      <c r="BX91" s="27">
        <v>1.5</v>
      </c>
      <c r="BY91" s="27">
        <v>1</v>
      </c>
      <c r="BZ91" s="83">
        <f t="shared" si="66"/>
        <v>27</v>
      </c>
      <c r="CA91" s="84">
        <f t="shared" si="67"/>
        <v>27</v>
      </c>
    </row>
    <row r="92" spans="1:79" s="34" customFormat="1" ht="21" hidden="1">
      <c r="A92" s="46"/>
      <c r="B92" s="47"/>
      <c r="C92" s="48"/>
      <c r="D92" s="46"/>
      <c r="E92" s="46"/>
      <c r="F92" s="46"/>
      <c r="G92" s="46"/>
      <c r="H92" s="49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52"/>
      <c r="AY92" s="53" t="s">
        <v>86</v>
      </c>
      <c r="AZ92" s="54"/>
      <c r="BA92" s="27">
        <v>19</v>
      </c>
      <c r="BB92" s="55">
        <v>34</v>
      </c>
      <c r="BC92" s="27" t="s">
        <v>165</v>
      </c>
      <c r="BD92" s="85">
        <f t="shared" si="61"/>
        <v>19</v>
      </c>
      <c r="BE92" s="51">
        <v>1</v>
      </c>
      <c r="BF92" s="56">
        <v>3.3</v>
      </c>
      <c r="BG92" s="56">
        <v>0.85</v>
      </c>
      <c r="BH92" s="86">
        <f t="shared" si="62"/>
        <v>3.3</v>
      </c>
      <c r="BI92" s="51">
        <v>1.5</v>
      </c>
      <c r="BJ92" s="56">
        <v>7</v>
      </c>
      <c r="BK92" s="56">
        <v>12</v>
      </c>
      <c r="BL92" s="56">
        <v>10</v>
      </c>
      <c r="BM92" s="86">
        <f t="shared" si="63"/>
        <v>7</v>
      </c>
      <c r="BN92" s="51">
        <v>2</v>
      </c>
      <c r="BO92" s="27">
        <v>1.5</v>
      </c>
      <c r="BP92" s="27">
        <v>2</v>
      </c>
      <c r="BQ92" s="27">
        <v>2</v>
      </c>
      <c r="BR92" s="27">
        <v>2.5</v>
      </c>
      <c r="BS92" s="27">
        <v>1.5</v>
      </c>
      <c r="BT92" s="27">
        <v>2.5</v>
      </c>
      <c r="BU92" s="27">
        <v>2.5</v>
      </c>
      <c r="BV92" s="27">
        <v>3.5</v>
      </c>
      <c r="BW92" s="27">
        <v>1.5</v>
      </c>
      <c r="BX92" s="27">
        <v>1.5</v>
      </c>
      <c r="BY92" s="27">
        <v>1.5</v>
      </c>
      <c r="BZ92" s="83">
        <f t="shared" si="66"/>
        <v>27</v>
      </c>
      <c r="CA92" s="84">
        <f t="shared" si="67"/>
        <v>27</v>
      </c>
    </row>
    <row r="93" spans="1:79" s="34" customFormat="1" ht="21" hidden="1">
      <c r="A93" s="46"/>
      <c r="B93" s="47"/>
      <c r="C93" s="48"/>
      <c r="D93" s="46"/>
      <c r="E93" s="46"/>
      <c r="F93" s="46"/>
      <c r="G93" s="46"/>
      <c r="H93" s="49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52"/>
      <c r="AY93" s="53" t="s">
        <v>83</v>
      </c>
      <c r="AZ93" s="54"/>
      <c r="BA93" s="27">
        <v>18.5</v>
      </c>
      <c r="BB93" s="55">
        <v>33.5</v>
      </c>
      <c r="BC93" s="27" t="s">
        <v>166</v>
      </c>
      <c r="BD93" s="85">
        <f t="shared" si="61"/>
        <v>18.5</v>
      </c>
      <c r="BE93" s="51">
        <v>1.5</v>
      </c>
      <c r="BF93" s="56">
        <v>3.4</v>
      </c>
      <c r="BG93" s="56">
        <v>0.9</v>
      </c>
      <c r="BH93" s="86">
        <f t="shared" si="62"/>
        <v>3.4</v>
      </c>
      <c r="BI93" s="51">
        <v>2</v>
      </c>
      <c r="BJ93" s="56">
        <v>7</v>
      </c>
      <c r="BK93" s="56">
        <v>12</v>
      </c>
      <c r="BL93" s="56">
        <v>10</v>
      </c>
      <c r="BM93" s="86">
        <f t="shared" si="63"/>
        <v>7</v>
      </c>
      <c r="BN93" s="51">
        <v>2</v>
      </c>
      <c r="BO93" s="27">
        <v>1.5</v>
      </c>
      <c r="BP93" s="27">
        <v>2</v>
      </c>
      <c r="BQ93" s="27">
        <v>1.5</v>
      </c>
      <c r="BR93" s="27">
        <v>2</v>
      </c>
      <c r="BS93" s="27">
        <v>1.5</v>
      </c>
      <c r="BT93" s="27">
        <v>2</v>
      </c>
      <c r="BU93" s="27">
        <v>2.5</v>
      </c>
      <c r="BV93" s="27">
        <v>3</v>
      </c>
      <c r="BW93" s="27">
        <v>3</v>
      </c>
      <c r="BX93" s="27">
        <v>2</v>
      </c>
      <c r="BY93" s="27">
        <v>1.5</v>
      </c>
      <c r="BZ93" s="83">
        <f t="shared" si="66"/>
        <v>28</v>
      </c>
      <c r="CA93" s="84">
        <f t="shared" si="67"/>
        <v>28</v>
      </c>
    </row>
    <row r="94" spans="1:79" s="34" customFormat="1" ht="21" hidden="1">
      <c r="A94" s="46"/>
      <c r="B94" s="47"/>
      <c r="C94" s="48"/>
      <c r="D94" s="46"/>
      <c r="E94" s="46"/>
      <c r="F94" s="46"/>
      <c r="G94" s="46"/>
      <c r="H94" s="49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52"/>
      <c r="AY94" s="53" t="s">
        <v>87</v>
      </c>
      <c r="AZ94" s="54"/>
      <c r="BA94" s="27">
        <v>18</v>
      </c>
      <c r="BB94" s="55">
        <v>33</v>
      </c>
      <c r="BC94" s="27" t="s">
        <v>167</v>
      </c>
      <c r="BD94" s="85">
        <f t="shared" si="61"/>
        <v>18</v>
      </c>
      <c r="BE94" s="51">
        <v>2</v>
      </c>
      <c r="BF94" s="56">
        <v>3.3</v>
      </c>
      <c r="BG94" s="56">
        <v>0.85</v>
      </c>
      <c r="BH94" s="86">
        <f t="shared" si="62"/>
        <v>3.3</v>
      </c>
      <c r="BI94" s="51">
        <v>1.5</v>
      </c>
      <c r="BJ94" s="56">
        <v>7.2</v>
      </c>
      <c r="BK94" s="56">
        <v>12.5</v>
      </c>
      <c r="BL94" s="56">
        <v>12.5</v>
      </c>
      <c r="BM94" s="86">
        <f t="shared" si="63"/>
        <v>7.2</v>
      </c>
      <c r="BN94" s="51">
        <v>2.5</v>
      </c>
      <c r="BO94" s="27">
        <v>2</v>
      </c>
      <c r="BP94" s="27">
        <v>2</v>
      </c>
      <c r="BQ94" s="27">
        <v>1.5</v>
      </c>
      <c r="BR94" s="27">
        <v>2.5</v>
      </c>
      <c r="BS94" s="27">
        <v>1</v>
      </c>
      <c r="BT94" s="27">
        <v>1.5</v>
      </c>
      <c r="BU94" s="27">
        <v>3</v>
      </c>
      <c r="BV94" s="27">
        <v>3</v>
      </c>
      <c r="BW94" s="27">
        <v>2.5</v>
      </c>
      <c r="BX94" s="27">
        <v>2</v>
      </c>
      <c r="BY94" s="27">
        <v>1</v>
      </c>
      <c r="BZ94" s="83">
        <f t="shared" si="66"/>
        <v>28</v>
      </c>
      <c r="CA94" s="84">
        <f t="shared" si="67"/>
        <v>28</v>
      </c>
    </row>
    <row r="95" spans="1:79" s="34" customFormat="1" ht="21" hidden="1">
      <c r="A95" s="46"/>
      <c r="B95" s="47"/>
      <c r="C95" s="48"/>
      <c r="D95" s="46"/>
      <c r="E95" s="46"/>
      <c r="F95" s="46"/>
      <c r="G95" s="46"/>
      <c r="H95" s="49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52"/>
      <c r="AY95" s="53" t="s">
        <v>88</v>
      </c>
      <c r="AZ95" s="54"/>
      <c r="BA95" s="27">
        <v>17.5</v>
      </c>
      <c r="BB95" s="55">
        <v>32.5</v>
      </c>
      <c r="BC95" s="27" t="s">
        <v>168</v>
      </c>
      <c r="BD95" s="85">
        <f t="shared" si="61"/>
        <v>17.5</v>
      </c>
      <c r="BE95" s="51">
        <v>2.5</v>
      </c>
      <c r="BF95" s="56">
        <v>3.4</v>
      </c>
      <c r="BG95" s="56">
        <v>0.9</v>
      </c>
      <c r="BH95" s="86">
        <f t="shared" si="62"/>
        <v>3.4</v>
      </c>
      <c r="BI95" s="51">
        <v>2</v>
      </c>
      <c r="BJ95" s="56">
        <v>6.8</v>
      </c>
      <c r="BK95" s="56">
        <v>11.5</v>
      </c>
      <c r="BL95" s="56">
        <v>8</v>
      </c>
      <c r="BM95" s="86">
        <f t="shared" si="63"/>
        <v>6.8</v>
      </c>
      <c r="BN95" s="51">
        <v>1.5</v>
      </c>
      <c r="BO95" s="27">
        <v>1.5</v>
      </c>
      <c r="BP95" s="27">
        <v>2.5</v>
      </c>
      <c r="BQ95" s="27">
        <v>2</v>
      </c>
      <c r="BR95" s="27">
        <v>2</v>
      </c>
      <c r="BS95" s="27">
        <v>1.5</v>
      </c>
      <c r="BT95" s="27">
        <v>1.5</v>
      </c>
      <c r="BU95" s="27">
        <v>2</v>
      </c>
      <c r="BV95" s="27">
        <v>2.5</v>
      </c>
      <c r="BW95" s="27">
        <v>2</v>
      </c>
      <c r="BX95" s="27">
        <v>2.5</v>
      </c>
      <c r="BY95" s="27">
        <v>2</v>
      </c>
      <c r="BZ95" s="83">
        <f t="shared" si="66"/>
        <v>28</v>
      </c>
      <c r="CA95" s="84">
        <f t="shared" si="67"/>
        <v>28</v>
      </c>
    </row>
    <row r="96" spans="1:79" s="34" customFormat="1" ht="21" hidden="1">
      <c r="A96" s="46"/>
      <c r="B96" s="47"/>
      <c r="C96" s="48"/>
      <c r="D96" s="46"/>
      <c r="E96" s="46"/>
      <c r="F96" s="46"/>
      <c r="G96" s="46"/>
      <c r="H96" s="49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52"/>
      <c r="AY96" s="53" t="s">
        <v>84</v>
      </c>
      <c r="AZ96" s="54"/>
      <c r="BA96" s="27">
        <v>18</v>
      </c>
      <c r="BB96" s="55">
        <v>33</v>
      </c>
      <c r="BC96" s="27" t="s">
        <v>167</v>
      </c>
      <c r="BD96" s="85">
        <f t="shared" si="61"/>
        <v>18</v>
      </c>
      <c r="BE96" s="51">
        <v>2</v>
      </c>
      <c r="BF96" s="56">
        <v>3.5</v>
      </c>
      <c r="BG96" s="56">
        <v>0.95</v>
      </c>
      <c r="BH96" s="86">
        <f t="shared" si="62"/>
        <v>3.5</v>
      </c>
      <c r="BI96" s="51">
        <v>2.5</v>
      </c>
      <c r="BJ96" s="56">
        <v>6.8</v>
      </c>
      <c r="BK96" s="56">
        <v>11.5</v>
      </c>
      <c r="BL96" s="56">
        <v>8</v>
      </c>
      <c r="BM96" s="86">
        <f t="shared" si="63"/>
        <v>6.8</v>
      </c>
      <c r="BN96" s="51">
        <v>1.5</v>
      </c>
      <c r="BO96" s="27">
        <v>2</v>
      </c>
      <c r="BP96" s="27">
        <v>2</v>
      </c>
      <c r="BQ96" s="27">
        <v>1.5</v>
      </c>
      <c r="BR96" s="27">
        <v>2</v>
      </c>
      <c r="BS96" s="27">
        <v>1.5</v>
      </c>
      <c r="BT96" s="27">
        <v>2.5</v>
      </c>
      <c r="BU96" s="27">
        <v>3</v>
      </c>
      <c r="BV96" s="27">
        <v>2.5</v>
      </c>
      <c r="BW96" s="27">
        <v>2.5</v>
      </c>
      <c r="BX96" s="27">
        <v>1.5</v>
      </c>
      <c r="BY96" s="27">
        <v>2</v>
      </c>
      <c r="BZ96" s="83">
        <f t="shared" si="66"/>
        <v>29</v>
      </c>
      <c r="CA96" s="84">
        <f t="shared" si="67"/>
        <v>29</v>
      </c>
    </row>
    <row r="97" spans="1:79" s="34" customFormat="1" ht="21" hidden="1">
      <c r="A97" s="46"/>
      <c r="B97" s="47"/>
      <c r="C97" s="48"/>
      <c r="D97" s="46"/>
      <c r="E97" s="46"/>
      <c r="F97" s="46"/>
      <c r="G97" s="46"/>
      <c r="H97" s="49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52"/>
      <c r="AY97" s="53" t="s">
        <v>89</v>
      </c>
      <c r="AZ97" s="54"/>
      <c r="BA97" s="27">
        <v>18.5</v>
      </c>
      <c r="BB97" s="55">
        <v>33.5</v>
      </c>
      <c r="BC97" s="27" t="s">
        <v>166</v>
      </c>
      <c r="BD97" s="85">
        <f t="shared" si="61"/>
        <v>18.5</v>
      </c>
      <c r="BE97" s="51">
        <v>1.5</v>
      </c>
      <c r="BF97" s="56">
        <v>3.4</v>
      </c>
      <c r="BG97" s="56">
        <v>0.9</v>
      </c>
      <c r="BH97" s="86">
        <f t="shared" si="62"/>
        <v>3.4</v>
      </c>
      <c r="BI97" s="51">
        <v>2</v>
      </c>
      <c r="BJ97" s="56">
        <v>7.2</v>
      </c>
      <c r="BK97" s="56">
        <v>12.5</v>
      </c>
      <c r="BL97" s="56">
        <v>12.5</v>
      </c>
      <c r="BM97" s="86">
        <f t="shared" si="63"/>
        <v>7.2</v>
      </c>
      <c r="BN97" s="51">
        <v>2.5</v>
      </c>
      <c r="BO97" s="27">
        <v>1.5</v>
      </c>
      <c r="BP97" s="27">
        <v>2</v>
      </c>
      <c r="BQ97" s="27">
        <v>1</v>
      </c>
      <c r="BR97" s="27">
        <v>2.5</v>
      </c>
      <c r="BS97" s="27">
        <v>1</v>
      </c>
      <c r="BT97" s="27">
        <v>2.5</v>
      </c>
      <c r="BU97" s="27">
        <v>3</v>
      </c>
      <c r="BV97" s="27">
        <v>2.5</v>
      </c>
      <c r="BW97" s="27">
        <v>3</v>
      </c>
      <c r="BX97" s="27">
        <v>2</v>
      </c>
      <c r="BY97" s="27">
        <v>2</v>
      </c>
      <c r="BZ97" s="83">
        <f t="shared" si="66"/>
        <v>29</v>
      </c>
      <c r="CA97" s="84">
        <f t="shared" si="67"/>
        <v>29</v>
      </c>
    </row>
    <row r="98" spans="1:79" s="34" customFormat="1" ht="21" hidden="1">
      <c r="A98" s="46"/>
      <c r="B98" s="47"/>
      <c r="C98" s="48"/>
      <c r="D98" s="46"/>
      <c r="E98" s="46"/>
      <c r="F98" s="46"/>
      <c r="G98" s="46"/>
      <c r="H98" s="49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52"/>
      <c r="AY98" s="53" t="s">
        <v>90</v>
      </c>
      <c r="AZ98" s="54"/>
      <c r="BA98" s="27">
        <v>17.5</v>
      </c>
      <c r="BB98" s="55">
        <v>32.5</v>
      </c>
      <c r="BC98" s="27" t="s">
        <v>168</v>
      </c>
      <c r="BD98" s="85">
        <f t="shared" si="61"/>
        <v>17.5</v>
      </c>
      <c r="BE98" s="51">
        <v>2.5</v>
      </c>
      <c r="BF98" s="56">
        <v>3.3</v>
      </c>
      <c r="BG98" s="56">
        <v>0.85</v>
      </c>
      <c r="BH98" s="86">
        <f t="shared" si="62"/>
        <v>3.3</v>
      </c>
      <c r="BI98" s="51">
        <v>1.5</v>
      </c>
      <c r="BJ98" s="56">
        <v>7</v>
      </c>
      <c r="BK98" s="56">
        <v>12</v>
      </c>
      <c r="BL98" s="56">
        <v>10</v>
      </c>
      <c r="BM98" s="86">
        <f t="shared" si="63"/>
        <v>7</v>
      </c>
      <c r="BN98" s="51">
        <v>2</v>
      </c>
      <c r="BO98" s="27">
        <v>2</v>
      </c>
      <c r="BP98" s="27">
        <v>2</v>
      </c>
      <c r="BQ98" s="27">
        <v>1.5</v>
      </c>
      <c r="BR98" s="27">
        <v>2</v>
      </c>
      <c r="BS98" s="27">
        <v>1.5</v>
      </c>
      <c r="BT98" s="27">
        <v>2</v>
      </c>
      <c r="BU98" s="27">
        <v>2.5</v>
      </c>
      <c r="BV98" s="27">
        <v>3</v>
      </c>
      <c r="BW98" s="27">
        <v>3.5</v>
      </c>
      <c r="BX98" s="27">
        <v>2</v>
      </c>
      <c r="BY98" s="27">
        <v>1</v>
      </c>
      <c r="BZ98" s="83">
        <f t="shared" si="66"/>
        <v>29</v>
      </c>
      <c r="CA98" s="84">
        <f t="shared" si="67"/>
        <v>29</v>
      </c>
    </row>
    <row r="99" spans="1:79" s="34" customFormat="1" ht="21" hidden="1">
      <c r="A99" s="46"/>
      <c r="B99" s="47"/>
      <c r="C99" s="48"/>
      <c r="D99" s="46"/>
      <c r="E99" s="46"/>
      <c r="F99" s="46"/>
      <c r="G99" s="46"/>
      <c r="H99" s="49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52"/>
      <c r="AY99" s="53" t="s">
        <v>91</v>
      </c>
      <c r="AZ99" s="54"/>
      <c r="BA99" s="27">
        <v>18</v>
      </c>
      <c r="BB99" s="55">
        <v>33</v>
      </c>
      <c r="BC99" s="27" t="s">
        <v>167</v>
      </c>
      <c r="BD99" s="85">
        <f t="shared" si="61"/>
        <v>18</v>
      </c>
      <c r="BE99" s="51">
        <v>2</v>
      </c>
      <c r="BF99" s="56">
        <v>3.4</v>
      </c>
      <c r="BG99" s="56">
        <v>0.9</v>
      </c>
      <c r="BH99" s="86">
        <f t="shared" si="62"/>
        <v>3.4</v>
      </c>
      <c r="BI99" s="51">
        <v>2</v>
      </c>
      <c r="BJ99" s="56">
        <v>7</v>
      </c>
      <c r="BK99" s="56">
        <v>12</v>
      </c>
      <c r="BL99" s="56">
        <v>10</v>
      </c>
      <c r="BM99" s="86">
        <f t="shared" si="63"/>
        <v>7</v>
      </c>
      <c r="BN99" s="51">
        <v>2</v>
      </c>
      <c r="BO99" s="27">
        <v>1.5</v>
      </c>
      <c r="BP99" s="27">
        <v>2.5</v>
      </c>
      <c r="BQ99" s="27">
        <v>1.5</v>
      </c>
      <c r="BR99" s="27">
        <v>2</v>
      </c>
      <c r="BS99" s="27">
        <v>1.5</v>
      </c>
      <c r="BT99" s="27">
        <v>2.5</v>
      </c>
      <c r="BU99" s="27">
        <v>2</v>
      </c>
      <c r="BV99" s="27">
        <v>3.5</v>
      </c>
      <c r="BW99" s="27">
        <v>3</v>
      </c>
      <c r="BX99" s="27">
        <v>2.5</v>
      </c>
      <c r="BY99" s="27">
        <v>1.5</v>
      </c>
      <c r="BZ99" s="83">
        <f t="shared" si="66"/>
        <v>30</v>
      </c>
      <c r="CA99" s="84">
        <f t="shared" si="67"/>
        <v>30</v>
      </c>
    </row>
    <row r="100" spans="1:79" s="34" customFormat="1" ht="21" hidden="1">
      <c r="A100" s="46"/>
      <c r="B100" s="47"/>
      <c r="C100" s="48"/>
      <c r="D100" s="46"/>
      <c r="E100" s="46"/>
      <c r="F100" s="46"/>
      <c r="G100" s="46"/>
      <c r="H100" s="49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52"/>
      <c r="AY100" s="53" t="s">
        <v>92</v>
      </c>
      <c r="AZ100" s="54"/>
      <c r="BA100" s="27">
        <v>17</v>
      </c>
      <c r="BB100" s="55">
        <v>32</v>
      </c>
      <c r="BC100" s="27" t="s">
        <v>169</v>
      </c>
      <c r="BD100" s="85">
        <f t="shared" si="61"/>
        <v>17</v>
      </c>
      <c r="BE100" s="51">
        <v>3</v>
      </c>
      <c r="BF100" s="56">
        <v>3.3</v>
      </c>
      <c r="BG100" s="56">
        <v>0.85</v>
      </c>
      <c r="BH100" s="86">
        <f t="shared" si="62"/>
        <v>3.3</v>
      </c>
      <c r="BI100" s="51">
        <v>1.5</v>
      </c>
      <c r="BJ100" s="56">
        <v>7.2</v>
      </c>
      <c r="BK100" s="56">
        <v>12.5</v>
      </c>
      <c r="BL100" s="56">
        <v>12.5</v>
      </c>
      <c r="BM100" s="86">
        <f t="shared" si="63"/>
        <v>7.2</v>
      </c>
      <c r="BN100" s="51">
        <v>2.5</v>
      </c>
      <c r="BO100" s="27">
        <v>2</v>
      </c>
      <c r="BP100" s="27">
        <v>2</v>
      </c>
      <c r="BQ100" s="27">
        <v>1.5</v>
      </c>
      <c r="BR100" s="27">
        <v>2</v>
      </c>
      <c r="BS100" s="27">
        <v>1.5</v>
      </c>
      <c r="BT100" s="27">
        <v>2.5</v>
      </c>
      <c r="BU100" s="27">
        <v>2</v>
      </c>
      <c r="BV100" s="27">
        <v>3.5</v>
      </c>
      <c r="BW100" s="27">
        <v>3</v>
      </c>
      <c r="BX100" s="27">
        <v>2</v>
      </c>
      <c r="BY100" s="27">
        <v>1</v>
      </c>
      <c r="BZ100" s="83">
        <f t="shared" si="66"/>
        <v>30</v>
      </c>
      <c r="CA100" s="84">
        <f t="shared" si="67"/>
        <v>30</v>
      </c>
    </row>
    <row r="101" spans="1:79" s="34" customFormat="1" ht="21" hidden="1">
      <c r="A101" s="46"/>
      <c r="B101" s="47"/>
      <c r="C101" s="48"/>
      <c r="D101" s="46"/>
      <c r="E101" s="46"/>
      <c r="F101" s="46"/>
      <c r="G101" s="46"/>
      <c r="H101" s="49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52"/>
      <c r="AY101" s="53" t="s">
        <v>93</v>
      </c>
      <c r="AZ101" s="54"/>
      <c r="BA101" s="27">
        <v>17.5</v>
      </c>
      <c r="BB101" s="55">
        <v>32.5</v>
      </c>
      <c r="BC101" s="27" t="s">
        <v>168</v>
      </c>
      <c r="BD101" s="85">
        <f t="shared" si="61"/>
        <v>17.5</v>
      </c>
      <c r="BE101" s="51">
        <v>2.5</v>
      </c>
      <c r="BF101" s="56">
        <v>3.6</v>
      </c>
      <c r="BG101" s="56">
        <v>1</v>
      </c>
      <c r="BH101" s="86">
        <f t="shared" si="62"/>
        <v>3.6</v>
      </c>
      <c r="BI101" s="51">
        <v>3</v>
      </c>
      <c r="BJ101" s="56">
        <v>6.8</v>
      </c>
      <c r="BK101" s="56">
        <v>11.5</v>
      </c>
      <c r="BL101" s="56">
        <v>8</v>
      </c>
      <c r="BM101" s="86">
        <f t="shared" si="63"/>
        <v>6.8</v>
      </c>
      <c r="BN101" s="51">
        <v>1.5</v>
      </c>
      <c r="BO101" s="27">
        <v>1.5</v>
      </c>
      <c r="BP101" s="27">
        <v>2.5</v>
      </c>
      <c r="BQ101" s="27">
        <v>1</v>
      </c>
      <c r="BR101" s="27">
        <v>2.5</v>
      </c>
      <c r="BS101" s="27">
        <v>1.5</v>
      </c>
      <c r="BT101" s="27">
        <v>2</v>
      </c>
      <c r="BU101" s="27">
        <v>2.5</v>
      </c>
      <c r="BV101" s="27">
        <v>3</v>
      </c>
      <c r="BW101" s="27">
        <v>3.5</v>
      </c>
      <c r="BX101" s="27">
        <v>2</v>
      </c>
      <c r="BY101" s="27">
        <v>1</v>
      </c>
      <c r="BZ101" s="83">
        <f t="shared" si="66"/>
        <v>30</v>
      </c>
      <c r="CA101" s="84">
        <f t="shared" si="67"/>
        <v>30</v>
      </c>
    </row>
    <row r="102" spans="1:79" s="34" customFormat="1" ht="21" hidden="1">
      <c r="A102" s="46"/>
      <c r="B102" s="47"/>
      <c r="C102" s="48"/>
      <c r="D102" s="46"/>
      <c r="E102" s="46"/>
      <c r="F102" s="46"/>
      <c r="G102" s="46"/>
      <c r="H102" s="49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52"/>
      <c r="AY102" s="53" t="s">
        <v>94</v>
      </c>
      <c r="AZ102" s="54"/>
      <c r="BA102" s="27">
        <v>18</v>
      </c>
      <c r="BB102" s="55">
        <v>33</v>
      </c>
      <c r="BC102" s="27" t="s">
        <v>167</v>
      </c>
      <c r="BD102" s="85">
        <f t="shared" si="61"/>
        <v>18</v>
      </c>
      <c r="BE102" s="51">
        <v>2</v>
      </c>
      <c r="BF102" s="56">
        <v>3.5</v>
      </c>
      <c r="BG102" s="56">
        <v>0.95</v>
      </c>
      <c r="BH102" s="86">
        <f t="shared" si="62"/>
        <v>3.5</v>
      </c>
      <c r="BI102" s="51">
        <v>2.5</v>
      </c>
      <c r="BJ102" s="56">
        <v>6.8</v>
      </c>
      <c r="BK102" s="56">
        <v>11.5</v>
      </c>
      <c r="BL102" s="56">
        <v>8</v>
      </c>
      <c r="BM102" s="86">
        <f t="shared" si="63"/>
        <v>6.8</v>
      </c>
      <c r="BN102" s="51">
        <v>1.5</v>
      </c>
      <c r="BO102" s="27">
        <v>2</v>
      </c>
      <c r="BP102" s="27">
        <v>2.5</v>
      </c>
      <c r="BQ102" s="27">
        <v>1.5</v>
      </c>
      <c r="BR102" s="27">
        <v>2</v>
      </c>
      <c r="BS102" s="27">
        <v>2</v>
      </c>
      <c r="BT102" s="27">
        <v>2.5</v>
      </c>
      <c r="BU102" s="27">
        <v>3</v>
      </c>
      <c r="BV102" s="27">
        <v>3</v>
      </c>
      <c r="BW102" s="27">
        <v>3</v>
      </c>
      <c r="BX102" s="27">
        <v>2</v>
      </c>
      <c r="BY102" s="27">
        <v>1.5</v>
      </c>
      <c r="BZ102" s="83">
        <f t="shared" si="66"/>
        <v>31</v>
      </c>
      <c r="CA102" s="84">
        <f t="shared" si="67"/>
        <v>31</v>
      </c>
    </row>
    <row r="103" spans="1:79" s="34" customFormat="1" ht="21" hidden="1">
      <c r="A103" s="46"/>
      <c r="B103" s="47"/>
      <c r="C103" s="48"/>
      <c r="D103" s="46"/>
      <c r="E103" s="46"/>
      <c r="F103" s="46"/>
      <c r="G103" s="46"/>
      <c r="H103" s="49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52"/>
      <c r="AY103" s="53" t="s">
        <v>95</v>
      </c>
      <c r="AZ103" s="54"/>
      <c r="BA103" s="27">
        <v>17.5</v>
      </c>
      <c r="BB103" s="55">
        <v>32.5</v>
      </c>
      <c r="BC103" s="27" t="s">
        <v>168</v>
      </c>
      <c r="BD103" s="85">
        <f t="shared" si="61"/>
        <v>17.5</v>
      </c>
      <c r="BE103" s="51">
        <v>2.5</v>
      </c>
      <c r="BF103" s="56">
        <v>3.4</v>
      </c>
      <c r="BG103" s="56">
        <v>0.9</v>
      </c>
      <c r="BH103" s="86">
        <f t="shared" si="62"/>
        <v>3.4</v>
      </c>
      <c r="BI103" s="51">
        <v>2</v>
      </c>
      <c r="BJ103" s="56">
        <v>7.2</v>
      </c>
      <c r="BK103" s="56">
        <v>12.5</v>
      </c>
      <c r="BL103" s="56">
        <v>12.5</v>
      </c>
      <c r="BM103" s="86">
        <f t="shared" si="63"/>
        <v>7.2</v>
      </c>
      <c r="BN103" s="51">
        <v>2.5</v>
      </c>
      <c r="BO103" s="27">
        <v>1.5</v>
      </c>
      <c r="BP103" s="27">
        <v>2</v>
      </c>
      <c r="BQ103" s="27">
        <v>1.5</v>
      </c>
      <c r="BR103" s="27">
        <v>2</v>
      </c>
      <c r="BS103" s="27">
        <v>1.5</v>
      </c>
      <c r="BT103" s="27">
        <v>2</v>
      </c>
      <c r="BU103" s="27">
        <v>2.5</v>
      </c>
      <c r="BV103" s="27">
        <v>3.5</v>
      </c>
      <c r="BW103" s="27">
        <v>3.5</v>
      </c>
      <c r="BX103" s="27">
        <v>2</v>
      </c>
      <c r="BY103" s="27">
        <v>2</v>
      </c>
      <c r="BZ103" s="83">
        <f t="shared" si="66"/>
        <v>31</v>
      </c>
      <c r="CA103" s="84">
        <f t="shared" si="67"/>
        <v>31</v>
      </c>
    </row>
    <row r="104" spans="1:79" s="34" customFormat="1" ht="21" hidden="1">
      <c r="A104" s="46"/>
      <c r="B104" s="47"/>
      <c r="C104" s="48"/>
      <c r="D104" s="46"/>
      <c r="E104" s="46"/>
      <c r="F104" s="46"/>
      <c r="G104" s="46"/>
      <c r="H104" s="49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52"/>
      <c r="AY104" s="53" t="s">
        <v>96</v>
      </c>
      <c r="AZ104" s="54"/>
      <c r="BA104" s="27">
        <v>18.5</v>
      </c>
      <c r="BB104" s="55">
        <v>33.5</v>
      </c>
      <c r="BC104" s="27" t="s">
        <v>166</v>
      </c>
      <c r="BD104" s="85">
        <f t="shared" si="61"/>
        <v>18.5</v>
      </c>
      <c r="BE104" s="51">
        <v>1.5</v>
      </c>
      <c r="BF104" s="56">
        <v>3.4</v>
      </c>
      <c r="BG104" s="56">
        <v>0.9</v>
      </c>
      <c r="BH104" s="86">
        <f t="shared" si="62"/>
        <v>3.4</v>
      </c>
      <c r="BI104" s="51">
        <v>2</v>
      </c>
      <c r="BJ104" s="56">
        <v>7</v>
      </c>
      <c r="BK104" s="56">
        <v>12</v>
      </c>
      <c r="BL104" s="56">
        <v>10</v>
      </c>
      <c r="BM104" s="86">
        <f t="shared" si="63"/>
        <v>7</v>
      </c>
      <c r="BN104" s="51">
        <v>2</v>
      </c>
      <c r="BO104" s="27">
        <v>2</v>
      </c>
      <c r="BP104" s="27">
        <v>2.5</v>
      </c>
      <c r="BQ104" s="27">
        <v>1</v>
      </c>
      <c r="BR104" s="27">
        <v>2.5</v>
      </c>
      <c r="BS104" s="27">
        <v>1.5</v>
      </c>
      <c r="BT104" s="27">
        <v>2.5</v>
      </c>
      <c r="BU104" s="27">
        <v>3.5</v>
      </c>
      <c r="BV104" s="27">
        <v>3</v>
      </c>
      <c r="BW104" s="27">
        <v>3</v>
      </c>
      <c r="BX104" s="27">
        <v>2.5</v>
      </c>
      <c r="BY104" s="27">
        <v>1.5</v>
      </c>
      <c r="BZ104" s="83">
        <f t="shared" si="66"/>
        <v>31</v>
      </c>
      <c r="CA104" s="84">
        <f t="shared" si="67"/>
        <v>31</v>
      </c>
    </row>
    <row r="105" spans="1:79" s="34" customFormat="1" ht="21" hidden="1">
      <c r="A105" s="46"/>
      <c r="B105" s="47"/>
      <c r="C105" s="48"/>
      <c r="D105" s="46"/>
      <c r="E105" s="46"/>
      <c r="F105" s="46"/>
      <c r="G105" s="46"/>
      <c r="H105" s="49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52"/>
      <c r="AY105" s="53" t="s">
        <v>97</v>
      </c>
      <c r="AZ105" s="54"/>
      <c r="BA105" s="27">
        <v>18</v>
      </c>
      <c r="BB105" s="55">
        <v>33</v>
      </c>
      <c r="BC105" s="27" t="s">
        <v>167</v>
      </c>
      <c r="BD105" s="85">
        <f t="shared" si="61"/>
        <v>18</v>
      </c>
      <c r="BE105" s="51">
        <v>2</v>
      </c>
      <c r="BF105" s="56">
        <v>3.5</v>
      </c>
      <c r="BG105" s="56">
        <v>0.95</v>
      </c>
      <c r="BH105" s="86">
        <f t="shared" si="62"/>
        <v>3.5</v>
      </c>
      <c r="BI105" s="51">
        <v>2.5</v>
      </c>
      <c r="BJ105" s="56">
        <v>7.4</v>
      </c>
      <c r="BK105" s="56">
        <v>13</v>
      </c>
      <c r="BL105" s="56">
        <v>15</v>
      </c>
      <c r="BM105" s="86">
        <f t="shared" si="63"/>
        <v>7.4</v>
      </c>
      <c r="BN105" s="51">
        <v>3</v>
      </c>
      <c r="BO105" s="27">
        <v>1.5</v>
      </c>
      <c r="BP105" s="27">
        <v>2</v>
      </c>
      <c r="BQ105" s="27">
        <v>1.5</v>
      </c>
      <c r="BR105" s="27">
        <v>2</v>
      </c>
      <c r="BS105" s="27">
        <v>2</v>
      </c>
      <c r="BT105" s="27">
        <v>2</v>
      </c>
      <c r="BU105" s="27">
        <v>3</v>
      </c>
      <c r="BV105" s="27">
        <v>3.5</v>
      </c>
      <c r="BW105" s="27">
        <v>3.5</v>
      </c>
      <c r="BX105" s="27">
        <v>2.5</v>
      </c>
      <c r="BY105" s="27">
        <v>1</v>
      </c>
      <c r="BZ105" s="83">
        <f t="shared" si="66"/>
        <v>32</v>
      </c>
      <c r="CA105" s="84">
        <f t="shared" si="67"/>
        <v>32</v>
      </c>
    </row>
    <row r="106" spans="1:79" s="34" customFormat="1" ht="21" hidden="1">
      <c r="A106" s="46"/>
      <c r="B106" s="47"/>
      <c r="C106" s="48"/>
      <c r="D106" s="46"/>
      <c r="E106" s="46"/>
      <c r="F106" s="46"/>
      <c r="G106" s="46"/>
      <c r="H106" s="49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52"/>
      <c r="AY106" s="53" t="s">
        <v>98</v>
      </c>
      <c r="AZ106" s="54"/>
      <c r="BA106" s="27">
        <v>17</v>
      </c>
      <c r="BB106" s="55">
        <v>32</v>
      </c>
      <c r="BC106" s="27" t="s">
        <v>169</v>
      </c>
      <c r="BD106" s="85">
        <f t="shared" si="61"/>
        <v>17</v>
      </c>
      <c r="BE106" s="51">
        <v>3</v>
      </c>
      <c r="BF106" s="56">
        <v>3.4</v>
      </c>
      <c r="BG106" s="56">
        <v>0.9</v>
      </c>
      <c r="BH106" s="86">
        <f t="shared" si="62"/>
        <v>3.4</v>
      </c>
      <c r="BI106" s="51">
        <v>2</v>
      </c>
      <c r="BJ106" s="56">
        <v>7.2</v>
      </c>
      <c r="BK106" s="56">
        <v>12.5</v>
      </c>
      <c r="BL106" s="56">
        <v>12.5</v>
      </c>
      <c r="BM106" s="86">
        <f t="shared" si="63"/>
        <v>7.2</v>
      </c>
      <c r="BN106" s="51">
        <v>2.5</v>
      </c>
      <c r="BO106" s="27">
        <v>1</v>
      </c>
      <c r="BP106" s="27">
        <v>2.5</v>
      </c>
      <c r="BQ106" s="27">
        <v>1.5</v>
      </c>
      <c r="BR106" s="27">
        <v>2.5</v>
      </c>
      <c r="BS106" s="27">
        <v>2</v>
      </c>
      <c r="BT106" s="27">
        <v>2</v>
      </c>
      <c r="BU106" s="27">
        <v>2.5</v>
      </c>
      <c r="BV106" s="27">
        <v>4</v>
      </c>
      <c r="BW106" s="27">
        <v>3.5</v>
      </c>
      <c r="BX106" s="27">
        <v>1.5</v>
      </c>
      <c r="BY106" s="27">
        <v>1.5</v>
      </c>
      <c r="BZ106" s="83">
        <f t="shared" si="66"/>
        <v>32</v>
      </c>
      <c r="CA106" s="84">
        <f t="shared" si="67"/>
        <v>32</v>
      </c>
    </row>
    <row r="107" spans="1:79" s="34" customFormat="1" ht="21" hidden="1">
      <c r="A107" s="46"/>
      <c r="B107" s="47"/>
      <c r="C107" s="48"/>
      <c r="D107" s="46"/>
      <c r="E107" s="46"/>
      <c r="F107" s="46"/>
      <c r="G107" s="46"/>
      <c r="H107" s="49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52"/>
      <c r="AY107" s="53" t="s">
        <v>99</v>
      </c>
      <c r="AZ107" s="54"/>
      <c r="BA107" s="27">
        <v>17.5</v>
      </c>
      <c r="BB107" s="55">
        <v>32.5</v>
      </c>
      <c r="BC107" s="27" t="s">
        <v>168</v>
      </c>
      <c r="BD107" s="85">
        <f t="shared" si="61"/>
        <v>17.5</v>
      </c>
      <c r="BE107" s="51">
        <v>2.5</v>
      </c>
      <c r="BF107" s="56">
        <v>3.6</v>
      </c>
      <c r="BG107" s="56">
        <v>1</v>
      </c>
      <c r="BH107" s="86">
        <f t="shared" si="62"/>
        <v>3.6</v>
      </c>
      <c r="BI107" s="51">
        <v>3</v>
      </c>
      <c r="BJ107" s="56">
        <v>7</v>
      </c>
      <c r="BK107" s="56">
        <v>12</v>
      </c>
      <c r="BL107" s="56">
        <v>10</v>
      </c>
      <c r="BM107" s="86">
        <f t="shared" si="63"/>
        <v>7</v>
      </c>
      <c r="BN107" s="51">
        <v>2</v>
      </c>
      <c r="BO107" s="27">
        <v>1.5</v>
      </c>
      <c r="BP107" s="27">
        <v>2</v>
      </c>
      <c r="BQ107" s="27">
        <v>2</v>
      </c>
      <c r="BR107" s="27">
        <v>2</v>
      </c>
      <c r="BS107" s="27">
        <v>1.5</v>
      </c>
      <c r="BT107" s="27">
        <v>2.5</v>
      </c>
      <c r="BU107" s="27">
        <v>2.5</v>
      </c>
      <c r="BV107" s="27">
        <v>3.5</v>
      </c>
      <c r="BW107" s="27">
        <v>3</v>
      </c>
      <c r="BX107" s="27">
        <v>2</v>
      </c>
      <c r="BY107" s="27">
        <v>2</v>
      </c>
      <c r="BZ107" s="83">
        <f t="shared" si="66"/>
        <v>32</v>
      </c>
      <c r="CA107" s="84">
        <f t="shared" si="67"/>
        <v>32</v>
      </c>
    </row>
    <row r="108" spans="1:79" s="34" customFormat="1" ht="21" hidden="1">
      <c r="A108" s="46"/>
      <c r="B108" s="47"/>
      <c r="C108" s="48"/>
      <c r="D108" s="46"/>
      <c r="E108" s="46"/>
      <c r="F108" s="46"/>
      <c r="G108" s="46"/>
      <c r="H108" s="49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52"/>
      <c r="AY108" s="53" t="s">
        <v>100</v>
      </c>
      <c r="AZ108" s="54"/>
      <c r="BA108" s="27">
        <v>18</v>
      </c>
      <c r="BB108" s="55">
        <v>33</v>
      </c>
      <c r="BC108" s="27" t="s">
        <v>167</v>
      </c>
      <c r="BD108" s="85">
        <f t="shared" si="61"/>
        <v>18</v>
      </c>
      <c r="BE108" s="51">
        <v>2</v>
      </c>
      <c r="BF108" s="56">
        <v>3.5</v>
      </c>
      <c r="BG108" s="56">
        <v>0.95</v>
      </c>
      <c r="BH108" s="86">
        <f t="shared" si="62"/>
        <v>3.5</v>
      </c>
      <c r="BI108" s="51">
        <v>2.5</v>
      </c>
      <c r="BJ108" s="56">
        <v>7.4</v>
      </c>
      <c r="BK108" s="56">
        <v>13</v>
      </c>
      <c r="BL108" s="56">
        <v>15</v>
      </c>
      <c r="BM108" s="86">
        <f t="shared" si="63"/>
        <v>7.4</v>
      </c>
      <c r="BN108" s="51">
        <v>3</v>
      </c>
      <c r="BO108" s="27">
        <v>2</v>
      </c>
      <c r="BP108" s="27">
        <v>2</v>
      </c>
      <c r="BQ108" s="27">
        <v>1.5</v>
      </c>
      <c r="BR108" s="27">
        <v>2.5</v>
      </c>
      <c r="BS108" s="27">
        <v>2</v>
      </c>
      <c r="BT108" s="27">
        <v>2</v>
      </c>
      <c r="BU108" s="27">
        <v>3</v>
      </c>
      <c r="BV108" s="27">
        <v>3.5</v>
      </c>
      <c r="BW108" s="27">
        <v>3.5</v>
      </c>
      <c r="BX108" s="27">
        <v>2.5</v>
      </c>
      <c r="BY108" s="27">
        <v>1</v>
      </c>
      <c r="BZ108" s="83">
        <f t="shared" si="66"/>
        <v>33</v>
      </c>
      <c r="CA108" s="84">
        <f t="shared" si="67"/>
        <v>33</v>
      </c>
    </row>
    <row r="109" spans="1:79" s="34" customFormat="1" ht="21" hidden="1">
      <c r="A109" s="46"/>
      <c r="B109" s="47"/>
      <c r="C109" s="48"/>
      <c r="D109" s="46"/>
      <c r="E109" s="46"/>
      <c r="F109" s="46"/>
      <c r="G109" s="46"/>
      <c r="H109" s="49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52"/>
      <c r="AY109" s="53" t="s">
        <v>101</v>
      </c>
      <c r="AZ109" s="54"/>
      <c r="BA109" s="27">
        <v>17</v>
      </c>
      <c r="BB109" s="55">
        <v>32</v>
      </c>
      <c r="BC109" s="27" t="s">
        <v>169</v>
      </c>
      <c r="BD109" s="85">
        <f t="shared" si="61"/>
        <v>17</v>
      </c>
      <c r="BE109" s="51">
        <v>3</v>
      </c>
      <c r="BF109" s="56">
        <v>3.4</v>
      </c>
      <c r="BG109" s="56">
        <v>0.9</v>
      </c>
      <c r="BH109" s="86">
        <f t="shared" si="62"/>
        <v>3.4</v>
      </c>
      <c r="BI109" s="51">
        <v>2</v>
      </c>
      <c r="BJ109" s="56">
        <v>7.2</v>
      </c>
      <c r="BK109" s="56">
        <v>12.5</v>
      </c>
      <c r="BL109" s="56">
        <v>12.5</v>
      </c>
      <c r="BM109" s="86">
        <f t="shared" si="63"/>
        <v>7.2</v>
      </c>
      <c r="BN109" s="51">
        <v>2.5</v>
      </c>
      <c r="BO109" s="27">
        <v>1</v>
      </c>
      <c r="BP109" s="27">
        <v>2.5</v>
      </c>
      <c r="BQ109" s="27">
        <v>1.5</v>
      </c>
      <c r="BR109" s="27">
        <v>3</v>
      </c>
      <c r="BS109" s="27">
        <v>2</v>
      </c>
      <c r="BT109" s="27">
        <v>2.5</v>
      </c>
      <c r="BU109" s="27">
        <v>2.5</v>
      </c>
      <c r="BV109" s="27">
        <v>4</v>
      </c>
      <c r="BW109" s="27">
        <v>3.5</v>
      </c>
      <c r="BX109" s="27">
        <v>1.5</v>
      </c>
      <c r="BY109" s="27">
        <v>1.5</v>
      </c>
      <c r="BZ109" s="83">
        <f t="shared" si="66"/>
        <v>33</v>
      </c>
      <c r="CA109" s="84">
        <f t="shared" si="67"/>
        <v>33</v>
      </c>
    </row>
    <row r="110" spans="1:79" s="34" customFormat="1" ht="21" hidden="1">
      <c r="A110" s="46"/>
      <c r="B110" s="47"/>
      <c r="C110" s="48"/>
      <c r="D110" s="46"/>
      <c r="E110" s="46"/>
      <c r="F110" s="46"/>
      <c r="G110" s="46"/>
      <c r="H110" s="49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52"/>
      <c r="AY110" s="53" t="s">
        <v>102</v>
      </c>
      <c r="AZ110" s="54"/>
      <c r="BA110" s="27">
        <v>17.5</v>
      </c>
      <c r="BB110" s="55">
        <v>32.5</v>
      </c>
      <c r="BC110" s="27" t="s">
        <v>168</v>
      </c>
      <c r="BD110" s="85">
        <f t="shared" si="61"/>
        <v>17.5</v>
      </c>
      <c r="BE110" s="51">
        <v>2.5</v>
      </c>
      <c r="BF110" s="56">
        <v>3.6</v>
      </c>
      <c r="BG110" s="56">
        <v>1</v>
      </c>
      <c r="BH110" s="86">
        <f t="shared" si="62"/>
        <v>3.6</v>
      </c>
      <c r="BI110" s="51">
        <v>3</v>
      </c>
      <c r="BJ110" s="56">
        <v>7</v>
      </c>
      <c r="BK110" s="56">
        <v>12</v>
      </c>
      <c r="BL110" s="56">
        <v>10</v>
      </c>
      <c r="BM110" s="86">
        <f t="shared" si="63"/>
        <v>7</v>
      </c>
      <c r="BN110" s="51">
        <v>2</v>
      </c>
      <c r="BO110" s="27">
        <v>2</v>
      </c>
      <c r="BP110" s="27">
        <v>2.5</v>
      </c>
      <c r="BQ110" s="27">
        <v>2</v>
      </c>
      <c r="BR110" s="27">
        <v>2</v>
      </c>
      <c r="BS110" s="27">
        <v>1.5</v>
      </c>
      <c r="BT110" s="27">
        <v>2.5</v>
      </c>
      <c r="BU110" s="27">
        <v>2.5</v>
      </c>
      <c r="BV110" s="27">
        <v>3.5</v>
      </c>
      <c r="BW110" s="27">
        <v>3</v>
      </c>
      <c r="BX110" s="27">
        <v>2.5</v>
      </c>
      <c r="BY110" s="27">
        <v>1.5</v>
      </c>
      <c r="BZ110" s="83">
        <f t="shared" si="66"/>
        <v>33</v>
      </c>
      <c r="CA110" s="84">
        <f t="shared" si="67"/>
        <v>33</v>
      </c>
    </row>
    <row r="111" spans="1:79" s="34" customFormat="1" ht="21" hidden="1">
      <c r="A111" s="46"/>
      <c r="B111" s="47"/>
      <c r="C111" s="48"/>
      <c r="D111" s="46"/>
      <c r="E111" s="46"/>
      <c r="F111" s="46"/>
      <c r="G111" s="46"/>
      <c r="H111" s="49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52"/>
      <c r="AY111" s="53" t="s">
        <v>103</v>
      </c>
      <c r="AZ111" s="54"/>
      <c r="BA111" s="27">
        <v>18</v>
      </c>
      <c r="BB111" s="55">
        <v>33</v>
      </c>
      <c r="BC111" s="27" t="s">
        <v>167</v>
      </c>
      <c r="BD111" s="85">
        <f t="shared" si="61"/>
        <v>18</v>
      </c>
      <c r="BE111" s="51">
        <v>2</v>
      </c>
      <c r="BF111" s="56">
        <v>3.5</v>
      </c>
      <c r="BG111" s="56">
        <v>0.95</v>
      </c>
      <c r="BH111" s="86">
        <f t="shared" si="62"/>
        <v>3.5</v>
      </c>
      <c r="BI111" s="51">
        <v>2.5</v>
      </c>
      <c r="BJ111" s="56">
        <v>7.4</v>
      </c>
      <c r="BK111" s="56">
        <v>13</v>
      </c>
      <c r="BL111" s="56">
        <v>15</v>
      </c>
      <c r="BM111" s="86">
        <f t="shared" si="63"/>
        <v>7.4</v>
      </c>
      <c r="BN111" s="51">
        <v>3</v>
      </c>
      <c r="BO111" s="27">
        <v>2</v>
      </c>
      <c r="BP111" s="27">
        <v>2</v>
      </c>
      <c r="BQ111" s="27">
        <v>1.5</v>
      </c>
      <c r="BR111" s="27">
        <v>2.5</v>
      </c>
      <c r="BS111" s="27">
        <v>2</v>
      </c>
      <c r="BT111" s="27">
        <v>2</v>
      </c>
      <c r="BU111" s="27">
        <v>3.5</v>
      </c>
      <c r="BV111" s="27">
        <v>4</v>
      </c>
      <c r="BW111" s="27">
        <v>3.5</v>
      </c>
      <c r="BX111" s="27">
        <v>2.5</v>
      </c>
      <c r="BY111" s="27">
        <v>1</v>
      </c>
      <c r="BZ111" s="83">
        <f t="shared" si="66"/>
        <v>34</v>
      </c>
      <c r="CA111" s="84">
        <f t="shared" si="67"/>
        <v>34</v>
      </c>
    </row>
    <row r="112" spans="1:79" s="34" customFormat="1" ht="21" hidden="1">
      <c r="A112" s="46"/>
      <c r="B112" s="47"/>
      <c r="C112" s="48"/>
      <c r="D112" s="46"/>
      <c r="E112" s="46"/>
      <c r="F112" s="46"/>
      <c r="G112" s="46"/>
      <c r="H112" s="49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52"/>
      <c r="AY112" s="53" t="s">
        <v>104</v>
      </c>
      <c r="AZ112" s="54"/>
      <c r="BA112" s="27">
        <v>17</v>
      </c>
      <c r="BB112" s="55">
        <v>32</v>
      </c>
      <c r="BC112" s="27" t="s">
        <v>169</v>
      </c>
      <c r="BD112" s="85">
        <f t="shared" si="61"/>
        <v>17</v>
      </c>
      <c r="BE112" s="51">
        <v>3</v>
      </c>
      <c r="BF112" s="56">
        <v>3.4</v>
      </c>
      <c r="BG112" s="56">
        <v>0.9</v>
      </c>
      <c r="BH112" s="86">
        <f t="shared" si="62"/>
        <v>3.4</v>
      </c>
      <c r="BI112" s="51">
        <v>2</v>
      </c>
      <c r="BJ112" s="56">
        <v>7.2</v>
      </c>
      <c r="BK112" s="56">
        <v>12.5</v>
      </c>
      <c r="BL112" s="56">
        <v>12.5</v>
      </c>
      <c r="BM112" s="86">
        <f t="shared" si="63"/>
        <v>7.2</v>
      </c>
      <c r="BN112" s="51">
        <v>2.5</v>
      </c>
      <c r="BO112" s="27">
        <v>1</v>
      </c>
      <c r="BP112" s="27">
        <v>2.5</v>
      </c>
      <c r="BQ112" s="27">
        <v>1.5</v>
      </c>
      <c r="BR112" s="27">
        <v>3</v>
      </c>
      <c r="BS112" s="27">
        <v>2</v>
      </c>
      <c r="BT112" s="27">
        <v>2.5</v>
      </c>
      <c r="BU112" s="27">
        <v>2.5</v>
      </c>
      <c r="BV112" s="27">
        <v>4</v>
      </c>
      <c r="BW112" s="27">
        <v>3.5</v>
      </c>
      <c r="BX112" s="27">
        <v>2</v>
      </c>
      <c r="BY112" s="27">
        <v>2</v>
      </c>
      <c r="BZ112" s="83">
        <f t="shared" si="66"/>
        <v>34</v>
      </c>
      <c r="CA112" s="84">
        <f t="shared" si="67"/>
        <v>34</v>
      </c>
    </row>
    <row r="113" spans="1:79" s="34" customFormat="1" ht="21" hidden="1">
      <c r="A113" s="46"/>
      <c r="B113" s="47"/>
      <c r="C113" s="48"/>
      <c r="D113" s="46"/>
      <c r="E113" s="46"/>
      <c r="F113" s="46"/>
      <c r="G113" s="46"/>
      <c r="H113" s="49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52"/>
      <c r="AY113" s="53" t="s">
        <v>105</v>
      </c>
      <c r="AZ113" s="54"/>
      <c r="BA113" s="27">
        <v>17.5</v>
      </c>
      <c r="BB113" s="55">
        <v>32.5</v>
      </c>
      <c r="BC113" s="27" t="s">
        <v>168</v>
      </c>
      <c r="BD113" s="85">
        <f t="shared" si="61"/>
        <v>17.5</v>
      </c>
      <c r="BE113" s="51">
        <v>2.5</v>
      </c>
      <c r="BF113" s="56">
        <v>3.6</v>
      </c>
      <c r="BG113" s="56">
        <v>1</v>
      </c>
      <c r="BH113" s="86">
        <f t="shared" si="62"/>
        <v>3.6</v>
      </c>
      <c r="BI113" s="51">
        <v>3</v>
      </c>
      <c r="BJ113" s="56">
        <v>7</v>
      </c>
      <c r="BK113" s="56">
        <v>12</v>
      </c>
      <c r="BL113" s="56">
        <v>10</v>
      </c>
      <c r="BM113" s="86">
        <f t="shared" si="63"/>
        <v>7</v>
      </c>
      <c r="BN113" s="51">
        <v>2</v>
      </c>
      <c r="BO113" s="27">
        <v>2</v>
      </c>
      <c r="BP113" s="27">
        <v>2.5</v>
      </c>
      <c r="BQ113" s="27">
        <v>2</v>
      </c>
      <c r="BR113" s="27">
        <v>2</v>
      </c>
      <c r="BS113" s="27">
        <v>1.5</v>
      </c>
      <c r="BT113" s="27">
        <v>2.5</v>
      </c>
      <c r="BU113" s="27">
        <v>2.5</v>
      </c>
      <c r="BV113" s="27">
        <v>3.5</v>
      </c>
      <c r="BW113" s="27">
        <v>4</v>
      </c>
      <c r="BX113" s="27">
        <v>2.5</v>
      </c>
      <c r="BY113" s="27">
        <v>1.5</v>
      </c>
      <c r="BZ113" s="83">
        <f t="shared" si="66"/>
        <v>34</v>
      </c>
      <c r="CA113" s="84">
        <f t="shared" si="67"/>
        <v>34</v>
      </c>
    </row>
    <row r="114" spans="1:79" s="34" customFormat="1" ht="21" hidden="1">
      <c r="A114" s="46"/>
      <c r="B114" s="47"/>
      <c r="C114" s="48"/>
      <c r="D114" s="46"/>
      <c r="E114" s="46"/>
      <c r="F114" s="46"/>
      <c r="G114" s="46"/>
      <c r="H114" s="49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52"/>
      <c r="AY114" s="53" t="s">
        <v>106</v>
      </c>
      <c r="AZ114" s="54"/>
      <c r="BA114" s="27">
        <v>18.5</v>
      </c>
      <c r="BB114" s="55">
        <v>33.5</v>
      </c>
      <c r="BC114" s="27" t="s">
        <v>166</v>
      </c>
      <c r="BD114" s="85">
        <f t="shared" si="61"/>
        <v>18.5</v>
      </c>
      <c r="BE114" s="51">
        <v>1.5</v>
      </c>
      <c r="BF114" s="56">
        <v>3.4</v>
      </c>
      <c r="BG114" s="56">
        <v>0.9</v>
      </c>
      <c r="BH114" s="86">
        <f t="shared" si="62"/>
        <v>3.4</v>
      </c>
      <c r="BI114" s="51">
        <v>2</v>
      </c>
      <c r="BJ114" s="56">
        <v>6.8</v>
      </c>
      <c r="BK114" s="56">
        <v>11.5</v>
      </c>
      <c r="BL114" s="56">
        <v>8</v>
      </c>
      <c r="BM114" s="86">
        <f t="shared" si="63"/>
        <v>6.8</v>
      </c>
      <c r="BN114" s="51">
        <v>1.5</v>
      </c>
      <c r="BO114" s="27">
        <v>2</v>
      </c>
      <c r="BP114" s="27">
        <v>3</v>
      </c>
      <c r="BQ114" s="27">
        <v>2</v>
      </c>
      <c r="BR114" s="27">
        <v>2.5</v>
      </c>
      <c r="BS114" s="27">
        <v>2</v>
      </c>
      <c r="BT114" s="27">
        <v>2.5</v>
      </c>
      <c r="BU114" s="27">
        <v>3.5</v>
      </c>
      <c r="BV114" s="27">
        <v>4</v>
      </c>
      <c r="BW114" s="27">
        <v>4</v>
      </c>
      <c r="BX114" s="27">
        <v>2.5</v>
      </c>
      <c r="BY114" s="27">
        <v>2</v>
      </c>
      <c r="BZ114" s="83">
        <f t="shared" si="66"/>
        <v>35</v>
      </c>
      <c r="CA114" s="84">
        <f t="shared" si="67"/>
        <v>35</v>
      </c>
    </row>
    <row r="115" spans="1:79" s="34" customFormat="1" ht="21" hidden="1">
      <c r="A115" s="46"/>
      <c r="B115" s="47"/>
      <c r="C115" s="48"/>
      <c r="D115" s="46"/>
      <c r="E115" s="46"/>
      <c r="F115" s="46"/>
      <c r="G115" s="46"/>
      <c r="H115" s="49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52"/>
      <c r="AY115" s="53" t="s">
        <v>107</v>
      </c>
      <c r="AZ115" s="54"/>
      <c r="BA115" s="27">
        <v>18</v>
      </c>
      <c r="BB115" s="55">
        <v>33</v>
      </c>
      <c r="BC115" s="27" t="s">
        <v>167</v>
      </c>
      <c r="BD115" s="85">
        <f t="shared" si="61"/>
        <v>18</v>
      </c>
      <c r="BE115" s="51">
        <v>2</v>
      </c>
      <c r="BF115" s="56">
        <v>3.2</v>
      </c>
      <c r="BG115" s="56">
        <v>0.8</v>
      </c>
      <c r="BH115" s="86">
        <f t="shared" si="62"/>
        <v>3.2</v>
      </c>
      <c r="BI115" s="51">
        <v>1</v>
      </c>
      <c r="BJ115" s="56">
        <v>6.8</v>
      </c>
      <c r="BK115" s="56">
        <v>11.5</v>
      </c>
      <c r="BL115" s="56">
        <v>8</v>
      </c>
      <c r="BM115" s="86">
        <f t="shared" si="63"/>
        <v>6.8</v>
      </c>
      <c r="BN115" s="51">
        <v>1.5</v>
      </c>
      <c r="BO115" s="27">
        <v>2</v>
      </c>
      <c r="BP115" s="27">
        <v>2.5</v>
      </c>
      <c r="BQ115" s="27">
        <v>2</v>
      </c>
      <c r="BR115" s="27">
        <v>3</v>
      </c>
      <c r="BS115" s="27">
        <v>2</v>
      </c>
      <c r="BT115" s="27">
        <v>3</v>
      </c>
      <c r="BU115" s="27">
        <v>3</v>
      </c>
      <c r="BV115" s="27">
        <v>4.5</v>
      </c>
      <c r="BW115" s="27">
        <v>4.5</v>
      </c>
      <c r="BX115" s="27">
        <v>2.5</v>
      </c>
      <c r="BY115" s="27">
        <v>1.5</v>
      </c>
      <c r="BZ115" s="83">
        <f t="shared" si="66"/>
        <v>35</v>
      </c>
      <c r="CA115" s="84">
        <f t="shared" si="67"/>
        <v>35</v>
      </c>
    </row>
    <row r="116" spans="1:79" s="34" customFormat="1" ht="21" hidden="1">
      <c r="A116" s="46"/>
      <c r="B116" s="47"/>
      <c r="C116" s="48"/>
      <c r="D116" s="46"/>
      <c r="E116" s="46"/>
      <c r="F116" s="46"/>
      <c r="G116" s="46"/>
      <c r="H116" s="49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52"/>
      <c r="AY116" s="53" t="s">
        <v>108</v>
      </c>
      <c r="AZ116" s="54"/>
      <c r="BA116" s="27">
        <v>19</v>
      </c>
      <c r="BB116" s="55">
        <v>34</v>
      </c>
      <c r="BC116" s="27" t="s">
        <v>165</v>
      </c>
      <c r="BD116" s="85">
        <f t="shared" si="61"/>
        <v>19</v>
      </c>
      <c r="BE116" s="51">
        <v>1</v>
      </c>
      <c r="BF116" s="56">
        <v>3.3</v>
      </c>
      <c r="BG116" s="56">
        <v>0.85</v>
      </c>
      <c r="BH116" s="86">
        <f t="shared" si="62"/>
        <v>3.3</v>
      </c>
      <c r="BI116" s="51">
        <v>1.5</v>
      </c>
      <c r="BJ116" s="56">
        <v>7</v>
      </c>
      <c r="BK116" s="56">
        <v>12</v>
      </c>
      <c r="BL116" s="56">
        <v>10</v>
      </c>
      <c r="BM116" s="86">
        <f t="shared" si="63"/>
        <v>7</v>
      </c>
      <c r="BN116" s="51">
        <v>2</v>
      </c>
      <c r="BO116" s="27">
        <v>2</v>
      </c>
      <c r="BP116" s="27">
        <v>2.5</v>
      </c>
      <c r="BQ116" s="27">
        <v>2</v>
      </c>
      <c r="BR116" s="27">
        <v>2.5</v>
      </c>
      <c r="BS116" s="27">
        <v>2</v>
      </c>
      <c r="BT116" s="27">
        <v>2.5</v>
      </c>
      <c r="BU116" s="27">
        <v>3</v>
      </c>
      <c r="BV116" s="27">
        <v>5</v>
      </c>
      <c r="BW116" s="27">
        <v>5</v>
      </c>
      <c r="BX116" s="27">
        <v>2</v>
      </c>
      <c r="BY116" s="27">
        <v>2</v>
      </c>
      <c r="BZ116" s="83">
        <f t="shared" si="66"/>
        <v>35</v>
      </c>
      <c r="CA116" s="84">
        <f t="shared" si="67"/>
        <v>35</v>
      </c>
    </row>
    <row r="117" spans="1:79" s="34" customFormat="1" ht="21" hidden="1">
      <c r="A117" s="46"/>
      <c r="B117" s="47"/>
      <c r="C117" s="48"/>
      <c r="D117" s="46"/>
      <c r="E117" s="46"/>
      <c r="F117" s="46"/>
      <c r="G117" s="46"/>
      <c r="H117" s="49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52"/>
      <c r="AY117" s="53" t="s">
        <v>109</v>
      </c>
      <c r="AZ117" s="54"/>
      <c r="BA117" s="27">
        <v>18</v>
      </c>
      <c r="BB117" s="55">
        <v>33</v>
      </c>
      <c r="BC117" s="27" t="s">
        <v>167</v>
      </c>
      <c r="BD117" s="85">
        <f t="shared" si="61"/>
        <v>18</v>
      </c>
      <c r="BE117" s="51">
        <v>2</v>
      </c>
      <c r="BF117" s="56">
        <v>3.3</v>
      </c>
      <c r="BG117" s="56">
        <v>0.85</v>
      </c>
      <c r="BH117" s="86">
        <f t="shared" si="62"/>
        <v>3.3</v>
      </c>
      <c r="BI117" s="51">
        <v>1.5</v>
      </c>
      <c r="BJ117" s="56">
        <v>7.2</v>
      </c>
      <c r="BK117" s="56">
        <v>12.5</v>
      </c>
      <c r="BL117" s="56">
        <v>12.5</v>
      </c>
      <c r="BM117" s="86">
        <f t="shared" si="63"/>
        <v>7.2</v>
      </c>
      <c r="BN117" s="51">
        <v>2.5</v>
      </c>
      <c r="BO117" s="27">
        <v>2</v>
      </c>
      <c r="BP117" s="27">
        <v>3</v>
      </c>
      <c r="BQ117" s="27">
        <v>2</v>
      </c>
      <c r="BR117" s="27">
        <v>3</v>
      </c>
      <c r="BS117" s="27">
        <v>2</v>
      </c>
      <c r="BT117" s="27">
        <v>3</v>
      </c>
      <c r="BU117" s="27">
        <v>4</v>
      </c>
      <c r="BV117" s="27">
        <v>4</v>
      </c>
      <c r="BW117" s="27">
        <v>3</v>
      </c>
      <c r="BX117" s="27">
        <v>2</v>
      </c>
      <c r="BY117" s="27">
        <v>2</v>
      </c>
      <c r="BZ117" s="83">
        <f t="shared" si="66"/>
        <v>36</v>
      </c>
      <c r="CA117" s="84">
        <f t="shared" si="67"/>
        <v>36</v>
      </c>
    </row>
    <row r="118" spans="1:79" s="34" customFormat="1" ht="21" hidden="1">
      <c r="A118" s="46"/>
      <c r="B118" s="47"/>
      <c r="C118" s="48"/>
      <c r="D118" s="46"/>
      <c r="E118" s="46"/>
      <c r="F118" s="46"/>
      <c r="G118" s="46"/>
      <c r="H118" s="49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52"/>
      <c r="AY118" s="53" t="s">
        <v>110</v>
      </c>
      <c r="AZ118" s="54"/>
      <c r="BA118" s="27">
        <v>17</v>
      </c>
      <c r="BB118" s="55">
        <v>32</v>
      </c>
      <c r="BC118" s="27" t="s">
        <v>169</v>
      </c>
      <c r="BD118" s="85">
        <f t="shared" si="61"/>
        <v>17</v>
      </c>
      <c r="BE118" s="51">
        <v>3</v>
      </c>
      <c r="BF118" s="56">
        <v>3.3</v>
      </c>
      <c r="BG118" s="56">
        <v>0.85</v>
      </c>
      <c r="BH118" s="86">
        <f t="shared" si="62"/>
        <v>3.3</v>
      </c>
      <c r="BI118" s="51">
        <v>1.5</v>
      </c>
      <c r="BJ118" s="56">
        <v>7</v>
      </c>
      <c r="BK118" s="56">
        <v>12</v>
      </c>
      <c r="BL118" s="56">
        <v>10</v>
      </c>
      <c r="BM118" s="86">
        <f t="shared" si="63"/>
        <v>7</v>
      </c>
      <c r="BN118" s="51">
        <v>2</v>
      </c>
      <c r="BO118" s="27">
        <v>2</v>
      </c>
      <c r="BP118" s="27">
        <v>3</v>
      </c>
      <c r="BQ118" s="27">
        <v>1.5</v>
      </c>
      <c r="BR118" s="27">
        <v>2.5</v>
      </c>
      <c r="BS118" s="27">
        <v>1.5</v>
      </c>
      <c r="BT118" s="27">
        <v>2.5</v>
      </c>
      <c r="BU118" s="27">
        <v>4</v>
      </c>
      <c r="BV118" s="27">
        <v>6</v>
      </c>
      <c r="BW118" s="27">
        <v>2</v>
      </c>
      <c r="BX118" s="27">
        <v>2.5</v>
      </c>
      <c r="BY118" s="27">
        <v>2</v>
      </c>
      <c r="BZ118" s="83">
        <f t="shared" si="66"/>
        <v>36</v>
      </c>
      <c r="CA118" s="84">
        <f t="shared" si="67"/>
        <v>36</v>
      </c>
    </row>
    <row r="119" spans="1:79" s="34" customFormat="1" ht="21" hidden="1">
      <c r="A119" s="46"/>
      <c r="B119" s="47"/>
      <c r="C119" s="48"/>
      <c r="D119" s="46"/>
      <c r="E119" s="46"/>
      <c r="F119" s="46"/>
      <c r="G119" s="46"/>
      <c r="H119" s="49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52"/>
      <c r="AY119" s="53" t="s">
        <v>111</v>
      </c>
      <c r="AZ119" s="54"/>
      <c r="BA119" s="27">
        <v>18.5</v>
      </c>
      <c r="BB119" s="55">
        <v>33.5</v>
      </c>
      <c r="BC119" s="27" t="s">
        <v>166</v>
      </c>
      <c r="BD119" s="85">
        <f t="shared" si="61"/>
        <v>18.5</v>
      </c>
      <c r="BE119" s="51">
        <v>1.5</v>
      </c>
      <c r="BF119" s="56">
        <v>3.4</v>
      </c>
      <c r="BG119" s="56">
        <v>0.9</v>
      </c>
      <c r="BH119" s="86">
        <f t="shared" si="62"/>
        <v>3.4</v>
      </c>
      <c r="BI119" s="51">
        <v>2</v>
      </c>
      <c r="BJ119" s="56">
        <v>7.2</v>
      </c>
      <c r="BK119" s="56">
        <v>12.5</v>
      </c>
      <c r="BL119" s="56">
        <v>12.5</v>
      </c>
      <c r="BM119" s="86">
        <f t="shared" si="63"/>
        <v>7.2</v>
      </c>
      <c r="BN119" s="51">
        <v>2.5</v>
      </c>
      <c r="BO119" s="27">
        <v>1.5</v>
      </c>
      <c r="BP119" s="27">
        <v>3</v>
      </c>
      <c r="BQ119" s="27">
        <v>2</v>
      </c>
      <c r="BR119" s="27">
        <v>3</v>
      </c>
      <c r="BS119" s="27">
        <v>2</v>
      </c>
      <c r="BT119" s="27">
        <v>3</v>
      </c>
      <c r="BU119" s="27">
        <v>4.5</v>
      </c>
      <c r="BV119" s="27">
        <v>5</v>
      </c>
      <c r="BW119" s="27">
        <v>3</v>
      </c>
      <c r="BX119" s="27">
        <v>2</v>
      </c>
      <c r="BY119" s="27">
        <v>1</v>
      </c>
      <c r="BZ119" s="83">
        <f t="shared" si="66"/>
        <v>36</v>
      </c>
      <c r="CA119" s="84">
        <f t="shared" si="67"/>
        <v>36</v>
      </c>
    </row>
    <row r="120" spans="1:79" s="34" customFormat="1" ht="21" hidden="1">
      <c r="A120" s="46"/>
      <c r="B120" s="47"/>
      <c r="C120" s="48"/>
      <c r="D120" s="46"/>
      <c r="E120" s="46"/>
      <c r="F120" s="46"/>
      <c r="G120" s="46"/>
      <c r="H120" s="49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52"/>
      <c r="AY120" s="53" t="s">
        <v>112</v>
      </c>
      <c r="AZ120" s="54"/>
      <c r="BA120" s="27">
        <v>18</v>
      </c>
      <c r="BB120" s="55">
        <v>33</v>
      </c>
      <c r="BC120" s="27" t="s">
        <v>167</v>
      </c>
      <c r="BD120" s="85">
        <f t="shared" si="61"/>
        <v>18</v>
      </c>
      <c r="BE120" s="51">
        <v>2</v>
      </c>
      <c r="BF120" s="56">
        <v>3.3</v>
      </c>
      <c r="BG120" s="56">
        <v>0.85</v>
      </c>
      <c r="BH120" s="86">
        <f t="shared" si="62"/>
        <v>3.3</v>
      </c>
      <c r="BI120" s="51">
        <v>1.5</v>
      </c>
      <c r="BJ120" s="56">
        <v>7.2</v>
      </c>
      <c r="BK120" s="56">
        <v>12.5</v>
      </c>
      <c r="BL120" s="56">
        <v>12.5</v>
      </c>
      <c r="BM120" s="86">
        <f t="shared" si="63"/>
        <v>7.2</v>
      </c>
      <c r="BN120" s="51">
        <v>2.5</v>
      </c>
      <c r="BO120" s="27">
        <v>2</v>
      </c>
      <c r="BP120" s="27">
        <v>3</v>
      </c>
      <c r="BQ120" s="27">
        <v>2</v>
      </c>
      <c r="BR120" s="27">
        <v>3</v>
      </c>
      <c r="BS120" s="27">
        <v>2</v>
      </c>
      <c r="BT120" s="27">
        <v>3</v>
      </c>
      <c r="BU120" s="27">
        <v>3.5</v>
      </c>
      <c r="BV120" s="27">
        <v>4.5</v>
      </c>
      <c r="BW120" s="27">
        <v>3.5</v>
      </c>
      <c r="BX120" s="27">
        <v>2.5</v>
      </c>
      <c r="BY120" s="27">
        <v>2</v>
      </c>
      <c r="BZ120" s="83">
        <f t="shared" si="66"/>
        <v>37</v>
      </c>
      <c r="CA120" s="84">
        <f t="shared" si="67"/>
        <v>37</v>
      </c>
    </row>
    <row r="121" spans="1:79" s="34" customFormat="1" ht="21" hidden="1">
      <c r="A121" s="46"/>
      <c r="B121" s="47"/>
      <c r="C121" s="48"/>
      <c r="D121" s="46"/>
      <c r="E121" s="46"/>
      <c r="F121" s="46"/>
      <c r="G121" s="46"/>
      <c r="H121" s="49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52"/>
      <c r="AY121" s="53" t="s">
        <v>113</v>
      </c>
      <c r="AZ121" s="54"/>
      <c r="BA121" s="27">
        <v>17</v>
      </c>
      <c r="BB121" s="55">
        <v>32</v>
      </c>
      <c r="BC121" s="27" t="s">
        <v>169</v>
      </c>
      <c r="BD121" s="85">
        <f t="shared" si="61"/>
        <v>17</v>
      </c>
      <c r="BE121" s="51">
        <v>3</v>
      </c>
      <c r="BF121" s="56">
        <v>3.3</v>
      </c>
      <c r="BG121" s="56">
        <v>0.85</v>
      </c>
      <c r="BH121" s="86">
        <f t="shared" si="62"/>
        <v>3.3</v>
      </c>
      <c r="BI121" s="51">
        <v>1.5</v>
      </c>
      <c r="BJ121" s="56">
        <v>7</v>
      </c>
      <c r="BK121" s="56">
        <v>12</v>
      </c>
      <c r="BL121" s="56">
        <v>10</v>
      </c>
      <c r="BM121" s="86">
        <f t="shared" si="63"/>
        <v>7</v>
      </c>
      <c r="BN121" s="51">
        <v>2</v>
      </c>
      <c r="BO121" s="27">
        <v>2</v>
      </c>
      <c r="BP121" s="27">
        <v>3</v>
      </c>
      <c r="BQ121" s="27">
        <v>2</v>
      </c>
      <c r="BR121" s="27">
        <v>2.5</v>
      </c>
      <c r="BS121" s="27">
        <v>2</v>
      </c>
      <c r="BT121" s="27">
        <v>2.5</v>
      </c>
      <c r="BU121" s="27">
        <v>4</v>
      </c>
      <c r="BV121" s="27">
        <v>6</v>
      </c>
      <c r="BW121" s="27">
        <v>2</v>
      </c>
      <c r="BX121" s="27">
        <v>2.5</v>
      </c>
      <c r="BY121" s="27">
        <v>2</v>
      </c>
      <c r="BZ121" s="83">
        <f t="shared" si="66"/>
        <v>37</v>
      </c>
      <c r="CA121" s="84">
        <f t="shared" si="67"/>
        <v>37</v>
      </c>
    </row>
    <row r="122" spans="1:79" s="34" customFormat="1" ht="21" hidden="1">
      <c r="A122" s="46"/>
      <c r="B122" s="47"/>
      <c r="C122" s="48"/>
      <c r="D122" s="46"/>
      <c r="E122" s="46"/>
      <c r="F122" s="46"/>
      <c r="G122" s="46"/>
      <c r="H122" s="49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52"/>
      <c r="AY122" s="53" t="s">
        <v>114</v>
      </c>
      <c r="AZ122" s="54"/>
      <c r="BA122" s="27">
        <v>18.5</v>
      </c>
      <c r="BB122" s="55">
        <v>33.5</v>
      </c>
      <c r="BC122" s="27" t="s">
        <v>166</v>
      </c>
      <c r="BD122" s="85">
        <f t="shared" si="61"/>
        <v>18.5</v>
      </c>
      <c r="BE122" s="51">
        <v>1.5</v>
      </c>
      <c r="BF122" s="56">
        <v>3.4</v>
      </c>
      <c r="BG122" s="56">
        <v>0.9</v>
      </c>
      <c r="BH122" s="86">
        <f t="shared" si="62"/>
        <v>3.4</v>
      </c>
      <c r="BI122" s="51">
        <v>2</v>
      </c>
      <c r="BJ122" s="56">
        <v>7.2</v>
      </c>
      <c r="BK122" s="56">
        <v>12.5</v>
      </c>
      <c r="BL122" s="56">
        <v>12.5</v>
      </c>
      <c r="BM122" s="86">
        <f t="shared" si="63"/>
        <v>7.2</v>
      </c>
      <c r="BN122" s="51">
        <v>2.5</v>
      </c>
      <c r="BO122" s="27">
        <v>1.5</v>
      </c>
      <c r="BP122" s="27">
        <v>3</v>
      </c>
      <c r="BQ122" s="27">
        <v>2</v>
      </c>
      <c r="BR122" s="27">
        <v>3</v>
      </c>
      <c r="BS122" s="27">
        <v>2</v>
      </c>
      <c r="BT122" s="27">
        <v>3</v>
      </c>
      <c r="BU122" s="27">
        <v>4</v>
      </c>
      <c r="BV122" s="27">
        <v>5.5</v>
      </c>
      <c r="BW122" s="27">
        <v>3</v>
      </c>
      <c r="BX122" s="27">
        <v>2</v>
      </c>
      <c r="BY122" s="27">
        <v>2</v>
      </c>
      <c r="BZ122" s="83">
        <f t="shared" si="66"/>
        <v>37</v>
      </c>
      <c r="CA122" s="84">
        <f t="shared" si="67"/>
        <v>37</v>
      </c>
    </row>
    <row r="123" spans="1:79" s="34" customFormat="1" ht="21" hidden="1">
      <c r="A123" s="46"/>
      <c r="B123" s="47"/>
      <c r="C123" s="48"/>
      <c r="D123" s="46"/>
      <c r="E123" s="46"/>
      <c r="F123" s="46"/>
      <c r="G123" s="46"/>
      <c r="H123" s="49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52"/>
      <c r="AY123" s="53" t="s">
        <v>115</v>
      </c>
      <c r="AZ123" s="54"/>
      <c r="BA123" s="27">
        <v>18</v>
      </c>
      <c r="BB123" s="55">
        <v>33</v>
      </c>
      <c r="BC123" s="27" t="s">
        <v>167</v>
      </c>
      <c r="BD123" s="85">
        <f t="shared" si="61"/>
        <v>18</v>
      </c>
      <c r="BE123" s="51">
        <v>2</v>
      </c>
      <c r="BF123" s="56">
        <v>3.5</v>
      </c>
      <c r="BG123" s="56">
        <v>0.95</v>
      </c>
      <c r="BH123" s="86">
        <f t="shared" si="62"/>
        <v>3.5</v>
      </c>
      <c r="BI123" s="51">
        <v>2.5</v>
      </c>
      <c r="BJ123" s="56">
        <v>7.2</v>
      </c>
      <c r="BK123" s="56">
        <v>12.5</v>
      </c>
      <c r="BL123" s="56">
        <v>12.5</v>
      </c>
      <c r="BM123" s="86">
        <f t="shared" si="63"/>
        <v>7.2</v>
      </c>
      <c r="BN123" s="51">
        <v>2.5</v>
      </c>
      <c r="BO123" s="27">
        <v>2</v>
      </c>
      <c r="BP123" s="27">
        <v>3</v>
      </c>
      <c r="BQ123" s="27">
        <v>2</v>
      </c>
      <c r="BR123" s="27">
        <v>3</v>
      </c>
      <c r="BS123" s="27">
        <v>2</v>
      </c>
      <c r="BT123" s="27">
        <v>3</v>
      </c>
      <c r="BU123" s="27">
        <v>3.5</v>
      </c>
      <c r="BV123" s="27">
        <v>4.5</v>
      </c>
      <c r="BW123" s="27">
        <v>3.5</v>
      </c>
      <c r="BX123" s="27">
        <v>2.5</v>
      </c>
      <c r="BY123" s="27">
        <v>2</v>
      </c>
      <c r="BZ123" s="83">
        <f t="shared" si="66"/>
        <v>38</v>
      </c>
      <c r="CA123" s="84">
        <f t="shared" si="67"/>
        <v>38</v>
      </c>
    </row>
    <row r="124" spans="1:79" s="34" customFormat="1" ht="21" hidden="1">
      <c r="A124" s="46"/>
      <c r="B124" s="47"/>
      <c r="C124" s="48"/>
      <c r="D124" s="46"/>
      <c r="E124" s="46"/>
      <c r="F124" s="46"/>
      <c r="G124" s="46"/>
      <c r="H124" s="49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52"/>
      <c r="AY124" s="53" t="s">
        <v>116</v>
      </c>
      <c r="AZ124" s="54"/>
      <c r="BA124" s="27">
        <v>17</v>
      </c>
      <c r="BB124" s="55">
        <v>32</v>
      </c>
      <c r="BC124" s="27" t="s">
        <v>169</v>
      </c>
      <c r="BD124" s="85">
        <f t="shared" si="61"/>
        <v>17</v>
      </c>
      <c r="BE124" s="51">
        <v>3</v>
      </c>
      <c r="BF124" s="56">
        <v>3.6</v>
      </c>
      <c r="BG124" s="56">
        <v>1</v>
      </c>
      <c r="BH124" s="86">
        <f t="shared" si="62"/>
        <v>3.6</v>
      </c>
      <c r="BI124" s="51">
        <v>3</v>
      </c>
      <c r="BJ124" s="56">
        <v>7</v>
      </c>
      <c r="BK124" s="56">
        <v>12</v>
      </c>
      <c r="BL124" s="56">
        <v>10</v>
      </c>
      <c r="BM124" s="86">
        <f t="shared" si="63"/>
        <v>7</v>
      </c>
      <c r="BN124" s="51">
        <v>2</v>
      </c>
      <c r="BO124" s="27">
        <v>2</v>
      </c>
      <c r="BP124" s="27">
        <v>3</v>
      </c>
      <c r="BQ124" s="27">
        <v>2</v>
      </c>
      <c r="BR124" s="27">
        <v>2.5</v>
      </c>
      <c r="BS124" s="27">
        <v>2</v>
      </c>
      <c r="BT124" s="27">
        <v>2.5</v>
      </c>
      <c r="BU124" s="27">
        <v>4</v>
      </c>
      <c r="BV124" s="27">
        <v>5.5</v>
      </c>
      <c r="BW124" s="27">
        <v>2</v>
      </c>
      <c r="BX124" s="27">
        <v>2.5</v>
      </c>
      <c r="BY124" s="27">
        <v>2</v>
      </c>
      <c r="BZ124" s="83">
        <f t="shared" si="66"/>
        <v>38</v>
      </c>
      <c r="CA124" s="84">
        <f t="shared" si="67"/>
        <v>38</v>
      </c>
    </row>
    <row r="125" spans="1:79" s="34" customFormat="1" ht="21" hidden="1">
      <c r="A125" s="46"/>
      <c r="B125" s="47"/>
      <c r="C125" s="48"/>
      <c r="D125" s="46"/>
      <c r="E125" s="46"/>
      <c r="F125" s="46"/>
      <c r="G125" s="46"/>
      <c r="H125" s="49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52"/>
      <c r="AY125" s="53" t="s">
        <v>117</v>
      </c>
      <c r="AZ125" s="54"/>
      <c r="BA125" s="27">
        <v>17</v>
      </c>
      <c r="BB125" s="55">
        <v>32</v>
      </c>
      <c r="BC125" s="27" t="s">
        <v>169</v>
      </c>
      <c r="BD125" s="85">
        <f t="shared" si="61"/>
        <v>17</v>
      </c>
      <c r="BE125" s="51">
        <v>3</v>
      </c>
      <c r="BF125" s="56">
        <v>3.4</v>
      </c>
      <c r="BG125" s="56">
        <v>0.9</v>
      </c>
      <c r="BH125" s="86">
        <f t="shared" si="62"/>
        <v>3.4</v>
      </c>
      <c r="BI125" s="51">
        <v>2</v>
      </c>
      <c r="BJ125" s="56">
        <v>7.2</v>
      </c>
      <c r="BK125" s="56">
        <v>12.5</v>
      </c>
      <c r="BL125" s="56">
        <v>12.5</v>
      </c>
      <c r="BM125" s="86">
        <f t="shared" si="63"/>
        <v>7.2</v>
      </c>
      <c r="BN125" s="51">
        <v>2.5</v>
      </c>
      <c r="BO125" s="27">
        <v>1.5</v>
      </c>
      <c r="BP125" s="27">
        <v>2.5</v>
      </c>
      <c r="BQ125" s="27">
        <v>2</v>
      </c>
      <c r="BR125" s="27">
        <v>3</v>
      </c>
      <c r="BS125" s="27">
        <v>2</v>
      </c>
      <c r="BT125" s="27">
        <v>3</v>
      </c>
      <c r="BU125" s="27">
        <v>4</v>
      </c>
      <c r="BV125" s="27">
        <v>5</v>
      </c>
      <c r="BW125" s="27">
        <v>3.5</v>
      </c>
      <c r="BX125" s="27">
        <v>2</v>
      </c>
      <c r="BY125" s="27">
        <v>2</v>
      </c>
      <c r="BZ125" s="83">
        <f t="shared" si="66"/>
        <v>38</v>
      </c>
      <c r="CA125" s="84">
        <f t="shared" si="67"/>
        <v>38</v>
      </c>
    </row>
    <row r="126" spans="1:79" s="34" customFormat="1" ht="21" hidden="1">
      <c r="A126" s="46"/>
      <c r="B126" s="47"/>
      <c r="C126" s="48"/>
      <c r="D126" s="46"/>
      <c r="E126" s="46"/>
      <c r="F126" s="46"/>
      <c r="G126" s="46"/>
      <c r="H126" s="49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52"/>
      <c r="AY126" s="53" t="s">
        <v>118</v>
      </c>
      <c r="AZ126" s="54"/>
      <c r="BA126" s="27">
        <v>18</v>
      </c>
      <c r="BB126" s="55">
        <v>33</v>
      </c>
      <c r="BC126" s="27" t="s">
        <v>167</v>
      </c>
      <c r="BD126" s="85">
        <f t="shared" si="61"/>
        <v>18</v>
      </c>
      <c r="BE126" s="51">
        <v>2</v>
      </c>
      <c r="BF126" s="56">
        <v>3.6</v>
      </c>
      <c r="BG126" s="56">
        <v>1</v>
      </c>
      <c r="BH126" s="86">
        <f t="shared" si="62"/>
        <v>3.6</v>
      </c>
      <c r="BI126" s="51">
        <v>3</v>
      </c>
      <c r="BJ126" s="56">
        <v>7.2</v>
      </c>
      <c r="BK126" s="56">
        <v>12.5</v>
      </c>
      <c r="BL126" s="56">
        <v>12.5</v>
      </c>
      <c r="BM126" s="86">
        <f t="shared" si="63"/>
        <v>7.2</v>
      </c>
      <c r="BN126" s="51">
        <v>2.5</v>
      </c>
      <c r="BO126" s="27">
        <v>2</v>
      </c>
      <c r="BP126" s="27">
        <v>3</v>
      </c>
      <c r="BQ126" s="27">
        <v>2</v>
      </c>
      <c r="BR126" s="27">
        <v>3</v>
      </c>
      <c r="BS126" s="27">
        <v>2</v>
      </c>
      <c r="BT126" s="27">
        <v>3</v>
      </c>
      <c r="BU126" s="27">
        <v>3.5</v>
      </c>
      <c r="BV126" s="27">
        <v>4.5</v>
      </c>
      <c r="BW126" s="27">
        <v>3.5</v>
      </c>
      <c r="BX126" s="27">
        <v>3</v>
      </c>
      <c r="BY126" s="27">
        <v>2</v>
      </c>
      <c r="BZ126" s="83">
        <f t="shared" si="66"/>
        <v>39</v>
      </c>
      <c r="CA126" s="84">
        <f t="shared" si="67"/>
        <v>39</v>
      </c>
    </row>
    <row r="127" spans="1:79" s="34" customFormat="1" ht="21" hidden="1">
      <c r="A127" s="46"/>
      <c r="B127" s="47"/>
      <c r="C127" s="48"/>
      <c r="D127" s="46"/>
      <c r="E127" s="46"/>
      <c r="F127" s="46"/>
      <c r="G127" s="46"/>
      <c r="H127" s="49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52"/>
      <c r="AY127" s="53" t="s">
        <v>119</v>
      </c>
      <c r="AZ127" s="54"/>
      <c r="BA127" s="27">
        <v>17</v>
      </c>
      <c r="BB127" s="55">
        <v>32</v>
      </c>
      <c r="BC127" s="27" t="s">
        <v>169</v>
      </c>
      <c r="BD127" s="85">
        <f t="shared" si="61"/>
        <v>17</v>
      </c>
      <c r="BE127" s="51">
        <v>3</v>
      </c>
      <c r="BF127" s="56">
        <v>3.7</v>
      </c>
      <c r="BG127" s="56">
        <v>1.05</v>
      </c>
      <c r="BH127" s="86">
        <f t="shared" si="62"/>
        <v>3.7</v>
      </c>
      <c r="BI127" s="51">
        <v>3.5</v>
      </c>
      <c r="BJ127" s="56">
        <v>7</v>
      </c>
      <c r="BK127" s="56">
        <v>12</v>
      </c>
      <c r="BL127" s="56">
        <v>10</v>
      </c>
      <c r="BM127" s="86">
        <f t="shared" si="63"/>
        <v>7</v>
      </c>
      <c r="BN127" s="51">
        <v>2</v>
      </c>
      <c r="BO127" s="27">
        <v>2</v>
      </c>
      <c r="BP127" s="27">
        <v>3</v>
      </c>
      <c r="BQ127" s="27">
        <v>2</v>
      </c>
      <c r="BR127" s="27">
        <v>2.5</v>
      </c>
      <c r="BS127" s="27">
        <v>2</v>
      </c>
      <c r="BT127" s="27">
        <v>2.5</v>
      </c>
      <c r="BU127" s="27">
        <v>4</v>
      </c>
      <c r="BV127" s="27">
        <v>5.5</v>
      </c>
      <c r="BW127" s="27">
        <v>2</v>
      </c>
      <c r="BX127" s="27">
        <v>3</v>
      </c>
      <c r="BY127" s="27">
        <v>2</v>
      </c>
      <c r="BZ127" s="83">
        <f t="shared" si="66"/>
        <v>39</v>
      </c>
      <c r="CA127" s="84">
        <f t="shared" si="67"/>
        <v>39</v>
      </c>
    </row>
    <row r="128" spans="1:79" s="34" customFormat="1" ht="21" hidden="1">
      <c r="A128" s="46"/>
      <c r="B128" s="47"/>
      <c r="C128" s="48"/>
      <c r="D128" s="46"/>
      <c r="E128" s="46"/>
      <c r="F128" s="46"/>
      <c r="G128" s="46"/>
      <c r="H128" s="49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52"/>
      <c r="AY128" s="53" t="s">
        <v>120</v>
      </c>
      <c r="AZ128" s="54"/>
      <c r="BA128" s="27">
        <v>18</v>
      </c>
      <c r="BB128" s="55">
        <v>33</v>
      </c>
      <c r="BC128" s="27" t="s">
        <v>167</v>
      </c>
      <c r="BD128" s="85">
        <f t="shared" si="61"/>
        <v>18</v>
      </c>
      <c r="BE128" s="51">
        <v>2</v>
      </c>
      <c r="BF128" s="56">
        <v>3.4</v>
      </c>
      <c r="BG128" s="56">
        <v>0.9</v>
      </c>
      <c r="BH128" s="86">
        <f t="shared" si="62"/>
        <v>3.4</v>
      </c>
      <c r="BI128" s="51">
        <v>2</v>
      </c>
      <c r="BJ128" s="56">
        <v>7.2</v>
      </c>
      <c r="BK128" s="56">
        <v>12.5</v>
      </c>
      <c r="BL128" s="56">
        <v>12.5</v>
      </c>
      <c r="BM128" s="86">
        <f t="shared" si="63"/>
        <v>7.2</v>
      </c>
      <c r="BN128" s="51">
        <v>2.5</v>
      </c>
      <c r="BO128" s="27">
        <v>1.5</v>
      </c>
      <c r="BP128" s="27">
        <v>3</v>
      </c>
      <c r="BQ128" s="27">
        <v>2</v>
      </c>
      <c r="BR128" s="27">
        <v>3</v>
      </c>
      <c r="BS128" s="27">
        <v>2</v>
      </c>
      <c r="BT128" s="27">
        <v>3</v>
      </c>
      <c r="BU128" s="27">
        <v>4</v>
      </c>
      <c r="BV128" s="27">
        <v>6</v>
      </c>
      <c r="BW128" s="27">
        <v>4.5</v>
      </c>
      <c r="BX128" s="27">
        <v>2</v>
      </c>
      <c r="BY128" s="27">
        <v>1.5</v>
      </c>
      <c r="BZ128" s="83">
        <f t="shared" si="66"/>
        <v>39</v>
      </c>
      <c r="CA128" s="84">
        <f t="shared" si="67"/>
        <v>39</v>
      </c>
    </row>
    <row r="129" spans="1:79" s="34" customFormat="1" ht="21" hidden="1">
      <c r="A129" s="46"/>
      <c r="B129" s="47"/>
      <c r="C129" s="48"/>
      <c r="D129" s="46"/>
      <c r="E129" s="46"/>
      <c r="F129" s="46"/>
      <c r="G129" s="46"/>
      <c r="H129" s="49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52"/>
      <c r="AY129" s="53" t="s">
        <v>121</v>
      </c>
      <c r="AZ129" s="54"/>
      <c r="BA129" s="27">
        <v>18</v>
      </c>
      <c r="BB129" s="55">
        <v>33</v>
      </c>
      <c r="BC129" s="27" t="s">
        <v>167</v>
      </c>
      <c r="BD129" s="85">
        <f t="shared" si="61"/>
        <v>18</v>
      </c>
      <c r="BE129" s="51">
        <v>2</v>
      </c>
      <c r="BF129" s="56">
        <v>3.5</v>
      </c>
      <c r="BG129" s="56">
        <v>0.95</v>
      </c>
      <c r="BH129" s="86">
        <f t="shared" si="62"/>
        <v>3.5</v>
      </c>
      <c r="BI129" s="51">
        <v>2.5</v>
      </c>
      <c r="BJ129" s="56">
        <v>7.2</v>
      </c>
      <c r="BK129" s="56">
        <v>12.5</v>
      </c>
      <c r="BL129" s="56">
        <v>12.5</v>
      </c>
      <c r="BM129" s="86">
        <f t="shared" si="63"/>
        <v>7.2</v>
      </c>
      <c r="BN129" s="51">
        <v>2.5</v>
      </c>
      <c r="BO129" s="27">
        <v>2</v>
      </c>
      <c r="BP129" s="27">
        <v>3</v>
      </c>
      <c r="BQ129" s="27">
        <v>2</v>
      </c>
      <c r="BR129" s="27">
        <v>3</v>
      </c>
      <c r="BS129" s="27">
        <v>2</v>
      </c>
      <c r="BT129" s="27">
        <v>3</v>
      </c>
      <c r="BU129" s="27">
        <v>4</v>
      </c>
      <c r="BV129" s="27">
        <v>6</v>
      </c>
      <c r="BW129" s="27">
        <v>3.5</v>
      </c>
      <c r="BX129" s="27">
        <v>2.5</v>
      </c>
      <c r="BY129" s="27">
        <v>2</v>
      </c>
      <c r="BZ129" s="83">
        <f t="shared" si="66"/>
        <v>40</v>
      </c>
      <c r="CA129" s="84">
        <f t="shared" si="67"/>
        <v>40</v>
      </c>
    </row>
    <row r="130" spans="1:79" s="34" customFormat="1" ht="21" hidden="1">
      <c r="A130" s="46"/>
      <c r="B130" s="47"/>
      <c r="C130" s="48"/>
      <c r="D130" s="46"/>
      <c r="E130" s="46"/>
      <c r="F130" s="46"/>
      <c r="G130" s="46"/>
      <c r="H130" s="49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52"/>
      <c r="AY130" s="53" t="s">
        <v>122</v>
      </c>
      <c r="AZ130" s="54"/>
      <c r="BA130" s="27">
        <v>17</v>
      </c>
      <c r="BB130" s="55">
        <v>32</v>
      </c>
      <c r="BC130" s="27" t="s">
        <v>169</v>
      </c>
      <c r="BD130" s="85">
        <f t="shared" si="61"/>
        <v>17</v>
      </c>
      <c r="BE130" s="51">
        <v>3</v>
      </c>
      <c r="BF130" s="56">
        <v>3.6</v>
      </c>
      <c r="BG130" s="56">
        <v>1</v>
      </c>
      <c r="BH130" s="86">
        <f t="shared" si="62"/>
        <v>3.6</v>
      </c>
      <c r="BI130" s="51">
        <v>3</v>
      </c>
      <c r="BJ130" s="56">
        <v>7</v>
      </c>
      <c r="BK130" s="56">
        <v>12</v>
      </c>
      <c r="BL130" s="56">
        <v>10</v>
      </c>
      <c r="BM130" s="86">
        <f t="shared" si="63"/>
        <v>7</v>
      </c>
      <c r="BN130" s="51">
        <v>2</v>
      </c>
      <c r="BO130" s="27">
        <v>2</v>
      </c>
      <c r="BP130" s="27">
        <v>3</v>
      </c>
      <c r="BQ130" s="27">
        <v>2</v>
      </c>
      <c r="BR130" s="27">
        <v>2.5</v>
      </c>
      <c r="BS130" s="27">
        <v>2</v>
      </c>
      <c r="BT130" s="27">
        <v>2.5</v>
      </c>
      <c r="BU130" s="27">
        <v>4</v>
      </c>
      <c r="BV130" s="27">
        <v>6</v>
      </c>
      <c r="BW130" s="27">
        <v>3</v>
      </c>
      <c r="BX130" s="27">
        <v>3</v>
      </c>
      <c r="BY130" s="27">
        <v>2</v>
      </c>
      <c r="BZ130" s="83">
        <f t="shared" si="66"/>
        <v>40</v>
      </c>
      <c r="CA130" s="84">
        <f t="shared" si="67"/>
        <v>40</v>
      </c>
    </row>
    <row r="131" spans="1:79" s="34" customFormat="1" ht="21" hidden="1">
      <c r="A131" s="46"/>
      <c r="B131" s="47"/>
      <c r="C131" s="48"/>
      <c r="D131" s="46"/>
      <c r="E131" s="46"/>
      <c r="F131" s="46"/>
      <c r="G131" s="46"/>
      <c r="H131" s="49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52"/>
      <c r="AY131" s="53" t="s">
        <v>123</v>
      </c>
      <c r="AZ131" s="54"/>
      <c r="BA131" s="27">
        <v>17</v>
      </c>
      <c r="BB131" s="55">
        <v>32</v>
      </c>
      <c r="BC131" s="27" t="s">
        <v>169</v>
      </c>
      <c r="BD131" s="85">
        <f t="shared" si="61"/>
        <v>17</v>
      </c>
      <c r="BE131" s="51">
        <v>3</v>
      </c>
      <c r="BF131" s="56">
        <v>3.4</v>
      </c>
      <c r="BG131" s="56">
        <v>0.9</v>
      </c>
      <c r="BH131" s="86">
        <f t="shared" si="62"/>
        <v>3.4</v>
      </c>
      <c r="BI131" s="51">
        <v>2</v>
      </c>
      <c r="BJ131" s="56">
        <v>7.2</v>
      </c>
      <c r="BK131" s="56">
        <v>12.5</v>
      </c>
      <c r="BL131" s="56">
        <v>12.5</v>
      </c>
      <c r="BM131" s="86">
        <f t="shared" si="63"/>
        <v>7.2</v>
      </c>
      <c r="BN131" s="51">
        <v>2.5</v>
      </c>
      <c r="BO131" s="27">
        <v>2</v>
      </c>
      <c r="BP131" s="27">
        <v>2.5</v>
      </c>
      <c r="BQ131" s="27">
        <v>2</v>
      </c>
      <c r="BR131" s="27">
        <v>3</v>
      </c>
      <c r="BS131" s="27">
        <v>2</v>
      </c>
      <c r="BT131" s="27">
        <v>3</v>
      </c>
      <c r="BU131" s="27">
        <v>4</v>
      </c>
      <c r="BV131" s="27">
        <v>5</v>
      </c>
      <c r="BW131" s="27">
        <v>4</v>
      </c>
      <c r="BX131" s="27">
        <v>3</v>
      </c>
      <c r="BY131" s="27">
        <v>2</v>
      </c>
      <c r="BZ131" s="83">
        <f t="shared" si="66"/>
        <v>40</v>
      </c>
      <c r="CA131" s="84">
        <f t="shared" si="67"/>
        <v>40</v>
      </c>
    </row>
    <row r="132" spans="1:79" s="34" customFormat="1" ht="21" hidden="1">
      <c r="A132" s="46"/>
      <c r="B132" s="47"/>
      <c r="C132" s="48"/>
      <c r="D132" s="46"/>
      <c r="E132" s="46"/>
      <c r="F132" s="46"/>
      <c r="G132" s="46"/>
      <c r="H132" s="49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52"/>
      <c r="AY132" s="53" t="s">
        <v>124</v>
      </c>
      <c r="AZ132" s="54"/>
      <c r="BA132" s="27">
        <v>18</v>
      </c>
      <c r="BB132" s="55">
        <v>33</v>
      </c>
      <c r="BC132" s="27" t="s">
        <v>167</v>
      </c>
      <c r="BD132" s="85">
        <f t="shared" si="61"/>
        <v>18</v>
      </c>
      <c r="BE132" s="51">
        <v>2</v>
      </c>
      <c r="BF132" s="56">
        <v>3.5</v>
      </c>
      <c r="BG132" s="56">
        <v>0.95</v>
      </c>
      <c r="BH132" s="86">
        <f t="shared" si="62"/>
        <v>3.5</v>
      </c>
      <c r="BI132" s="51">
        <v>2.5</v>
      </c>
      <c r="BJ132" s="56">
        <v>7.2</v>
      </c>
      <c r="BK132" s="56">
        <v>12.5</v>
      </c>
      <c r="BL132" s="56">
        <v>12.5</v>
      </c>
      <c r="BM132" s="86">
        <f t="shared" si="63"/>
        <v>7.2</v>
      </c>
      <c r="BN132" s="51">
        <v>2.5</v>
      </c>
      <c r="BO132" s="27">
        <v>2</v>
      </c>
      <c r="BP132" s="27">
        <v>3</v>
      </c>
      <c r="BQ132" s="27">
        <v>2</v>
      </c>
      <c r="BR132" s="27">
        <v>3</v>
      </c>
      <c r="BS132" s="27">
        <v>2</v>
      </c>
      <c r="BT132" s="27">
        <v>3</v>
      </c>
      <c r="BU132" s="27">
        <v>4</v>
      </c>
      <c r="BV132" s="27">
        <v>6</v>
      </c>
      <c r="BW132" s="27">
        <v>4</v>
      </c>
      <c r="BX132" s="27">
        <v>3</v>
      </c>
      <c r="BY132" s="27">
        <v>2</v>
      </c>
      <c r="BZ132" s="83">
        <f t="shared" si="66"/>
        <v>41</v>
      </c>
      <c r="CA132" s="84">
        <f t="shared" si="67"/>
        <v>41</v>
      </c>
    </row>
    <row r="133" spans="1:79" s="34" customFormat="1" ht="21" hidden="1">
      <c r="A133" s="46"/>
      <c r="B133" s="47"/>
      <c r="C133" s="48"/>
      <c r="D133" s="46"/>
      <c r="E133" s="46"/>
      <c r="F133" s="46"/>
      <c r="G133" s="46"/>
      <c r="H133" s="49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52"/>
      <c r="AY133" s="53" t="s">
        <v>125</v>
      </c>
      <c r="AZ133" s="54"/>
      <c r="BA133" s="27">
        <v>17</v>
      </c>
      <c r="BB133" s="55">
        <v>32</v>
      </c>
      <c r="BC133" s="27" t="s">
        <v>169</v>
      </c>
      <c r="BD133" s="85">
        <f t="shared" si="61"/>
        <v>17</v>
      </c>
      <c r="BE133" s="51">
        <v>3</v>
      </c>
      <c r="BF133" s="56">
        <v>3.6</v>
      </c>
      <c r="BG133" s="56">
        <v>1</v>
      </c>
      <c r="BH133" s="86">
        <f t="shared" si="62"/>
        <v>3.6</v>
      </c>
      <c r="BI133" s="51">
        <v>3</v>
      </c>
      <c r="BJ133" s="56">
        <v>7</v>
      </c>
      <c r="BK133" s="56">
        <v>12</v>
      </c>
      <c r="BL133" s="56">
        <v>10</v>
      </c>
      <c r="BM133" s="86">
        <f t="shared" si="63"/>
        <v>7</v>
      </c>
      <c r="BN133" s="51">
        <v>2</v>
      </c>
      <c r="BO133" s="27">
        <v>2</v>
      </c>
      <c r="BP133" s="27">
        <v>3</v>
      </c>
      <c r="BQ133" s="27">
        <v>2</v>
      </c>
      <c r="BR133" s="27">
        <v>3</v>
      </c>
      <c r="BS133" s="27">
        <v>2</v>
      </c>
      <c r="BT133" s="27">
        <v>3</v>
      </c>
      <c r="BU133" s="27">
        <v>4</v>
      </c>
      <c r="BV133" s="27">
        <v>6</v>
      </c>
      <c r="BW133" s="27">
        <v>3</v>
      </c>
      <c r="BX133" s="27">
        <v>3</v>
      </c>
      <c r="BY133" s="27">
        <v>2</v>
      </c>
      <c r="BZ133" s="83">
        <f t="shared" si="66"/>
        <v>41</v>
      </c>
      <c r="CA133" s="84">
        <f t="shared" si="67"/>
        <v>41</v>
      </c>
    </row>
    <row r="134" spans="1:79" s="34" customFormat="1" ht="21" hidden="1">
      <c r="A134" s="46"/>
      <c r="B134" s="47"/>
      <c r="C134" s="48"/>
      <c r="D134" s="46"/>
      <c r="E134" s="46"/>
      <c r="F134" s="46"/>
      <c r="G134" s="46"/>
      <c r="H134" s="49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52"/>
      <c r="AY134" s="53" t="s">
        <v>126</v>
      </c>
      <c r="AZ134" s="54"/>
      <c r="BA134" s="27">
        <v>17.5</v>
      </c>
      <c r="BB134" s="55">
        <v>32.5</v>
      </c>
      <c r="BC134" s="27" t="s">
        <v>168</v>
      </c>
      <c r="BD134" s="85">
        <f t="shared" si="61"/>
        <v>17.5</v>
      </c>
      <c r="BE134" s="51">
        <v>2.5</v>
      </c>
      <c r="BF134" s="56">
        <v>3.4</v>
      </c>
      <c r="BG134" s="56">
        <v>0.9</v>
      </c>
      <c r="BH134" s="86">
        <f t="shared" si="62"/>
        <v>3.4</v>
      </c>
      <c r="BI134" s="51">
        <v>2</v>
      </c>
      <c r="BJ134" s="56">
        <v>7.2</v>
      </c>
      <c r="BK134" s="56">
        <v>12.5</v>
      </c>
      <c r="BL134" s="56">
        <v>12.5</v>
      </c>
      <c r="BM134" s="86">
        <f t="shared" si="63"/>
        <v>7.2</v>
      </c>
      <c r="BN134" s="51">
        <v>2.5</v>
      </c>
      <c r="BO134" s="27">
        <v>2</v>
      </c>
      <c r="BP134" s="27">
        <v>3</v>
      </c>
      <c r="BQ134" s="27">
        <v>2</v>
      </c>
      <c r="BR134" s="27">
        <v>3</v>
      </c>
      <c r="BS134" s="27">
        <v>2</v>
      </c>
      <c r="BT134" s="27">
        <v>3</v>
      </c>
      <c r="BU134" s="27">
        <v>4</v>
      </c>
      <c r="BV134" s="27">
        <v>5</v>
      </c>
      <c r="BW134" s="27">
        <v>5</v>
      </c>
      <c r="BX134" s="27">
        <v>3</v>
      </c>
      <c r="BY134" s="27">
        <v>2</v>
      </c>
      <c r="BZ134" s="83">
        <f t="shared" si="66"/>
        <v>41</v>
      </c>
      <c r="CA134" s="84">
        <f t="shared" si="67"/>
        <v>41</v>
      </c>
    </row>
    <row r="135" spans="1:79" s="34" customFormat="1" ht="21" hidden="1">
      <c r="A135" s="46"/>
      <c r="B135" s="47"/>
      <c r="C135" s="48"/>
      <c r="D135" s="46"/>
      <c r="E135" s="46"/>
      <c r="F135" s="46"/>
      <c r="G135" s="46"/>
      <c r="H135" s="49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52"/>
      <c r="AY135" s="53" t="s">
        <v>127</v>
      </c>
      <c r="AZ135" s="54"/>
      <c r="BA135" s="27">
        <v>18</v>
      </c>
      <c r="BB135" s="55">
        <v>33</v>
      </c>
      <c r="BC135" s="27" t="s">
        <v>167</v>
      </c>
      <c r="BD135" s="85">
        <f t="shared" si="61"/>
        <v>18</v>
      </c>
      <c r="BE135" s="51">
        <v>2</v>
      </c>
      <c r="BF135" s="56">
        <v>3.6</v>
      </c>
      <c r="BG135" s="56">
        <v>1</v>
      </c>
      <c r="BH135" s="86">
        <f t="shared" si="62"/>
        <v>3.6</v>
      </c>
      <c r="BI135" s="51">
        <v>3</v>
      </c>
      <c r="BJ135" s="56">
        <v>7.4</v>
      </c>
      <c r="BK135" s="56">
        <v>13</v>
      </c>
      <c r="BL135" s="56">
        <v>15</v>
      </c>
      <c r="BM135" s="86">
        <f t="shared" si="63"/>
        <v>7.4</v>
      </c>
      <c r="BN135" s="51">
        <v>3</v>
      </c>
      <c r="BO135" s="27">
        <v>2</v>
      </c>
      <c r="BP135" s="27">
        <v>3</v>
      </c>
      <c r="BQ135" s="27">
        <v>2</v>
      </c>
      <c r="BR135" s="27">
        <v>3</v>
      </c>
      <c r="BS135" s="27">
        <v>2</v>
      </c>
      <c r="BT135" s="27">
        <v>3</v>
      </c>
      <c r="BU135" s="27">
        <v>4</v>
      </c>
      <c r="BV135" s="27">
        <v>6</v>
      </c>
      <c r="BW135" s="27">
        <v>4</v>
      </c>
      <c r="BX135" s="27">
        <v>3</v>
      </c>
      <c r="BY135" s="27">
        <v>2</v>
      </c>
      <c r="BZ135" s="83">
        <f t="shared" si="66"/>
        <v>42</v>
      </c>
      <c r="CA135" s="84">
        <f t="shared" si="67"/>
        <v>42</v>
      </c>
    </row>
    <row r="136" spans="1:79" s="34" customFormat="1" ht="21" hidden="1">
      <c r="A136" s="46"/>
      <c r="B136" s="47"/>
      <c r="C136" s="48"/>
      <c r="D136" s="46"/>
      <c r="E136" s="46"/>
      <c r="F136" s="46"/>
      <c r="G136" s="46"/>
      <c r="H136" s="49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52"/>
      <c r="AY136" s="53" t="s">
        <v>128</v>
      </c>
      <c r="AZ136" s="54"/>
      <c r="BA136" s="27">
        <v>17</v>
      </c>
      <c r="BB136" s="55">
        <v>32</v>
      </c>
      <c r="BC136" s="27" t="s">
        <v>169</v>
      </c>
      <c r="BD136" s="85">
        <f t="shared" si="61"/>
        <v>17</v>
      </c>
      <c r="BE136" s="51">
        <v>3</v>
      </c>
      <c r="BF136" s="56">
        <v>3.6</v>
      </c>
      <c r="BG136" s="56">
        <v>1</v>
      </c>
      <c r="BH136" s="86">
        <f t="shared" si="62"/>
        <v>3.6</v>
      </c>
      <c r="BI136" s="51">
        <v>3</v>
      </c>
      <c r="BJ136" s="56">
        <v>7.4</v>
      </c>
      <c r="BK136" s="56">
        <v>13</v>
      </c>
      <c r="BL136" s="56">
        <v>15</v>
      </c>
      <c r="BM136" s="86">
        <f t="shared" si="63"/>
        <v>7.4</v>
      </c>
      <c r="BN136" s="51">
        <v>3</v>
      </c>
      <c r="BO136" s="27">
        <v>2</v>
      </c>
      <c r="BP136" s="27">
        <v>3</v>
      </c>
      <c r="BQ136" s="27">
        <v>2</v>
      </c>
      <c r="BR136" s="27">
        <v>3</v>
      </c>
      <c r="BS136" s="27">
        <v>2</v>
      </c>
      <c r="BT136" s="27">
        <v>3</v>
      </c>
      <c r="BU136" s="27">
        <v>4</v>
      </c>
      <c r="BV136" s="27">
        <v>6</v>
      </c>
      <c r="BW136" s="27">
        <v>3</v>
      </c>
      <c r="BX136" s="27">
        <v>3</v>
      </c>
      <c r="BY136" s="27">
        <v>2</v>
      </c>
      <c r="BZ136" s="83">
        <f t="shared" si="66"/>
        <v>42</v>
      </c>
      <c r="CA136" s="84">
        <f t="shared" si="67"/>
        <v>42</v>
      </c>
    </row>
    <row r="137" spans="1:79" s="34" customFormat="1" ht="21" hidden="1">
      <c r="A137" s="46"/>
      <c r="B137" s="47"/>
      <c r="C137" s="48"/>
      <c r="D137" s="46"/>
      <c r="E137" s="46"/>
      <c r="F137" s="46"/>
      <c r="G137" s="46"/>
      <c r="H137" s="49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52"/>
      <c r="AY137" s="53" t="s">
        <v>129</v>
      </c>
      <c r="AZ137" s="54"/>
      <c r="BA137" s="27">
        <v>16.5</v>
      </c>
      <c r="BB137" s="55">
        <v>31.5</v>
      </c>
      <c r="BC137" s="27" t="s">
        <v>170</v>
      </c>
      <c r="BD137" s="85">
        <f t="shared" si="61"/>
        <v>16.5</v>
      </c>
      <c r="BE137" s="51">
        <v>3.5</v>
      </c>
      <c r="BF137" s="56">
        <v>3.4</v>
      </c>
      <c r="BG137" s="56">
        <v>0.9</v>
      </c>
      <c r="BH137" s="86">
        <f t="shared" si="62"/>
        <v>3.4</v>
      </c>
      <c r="BI137" s="51">
        <v>2</v>
      </c>
      <c r="BJ137" s="56">
        <v>7</v>
      </c>
      <c r="BK137" s="56">
        <v>12</v>
      </c>
      <c r="BL137" s="56">
        <v>10</v>
      </c>
      <c r="BM137" s="86">
        <f t="shared" si="63"/>
        <v>7</v>
      </c>
      <c r="BN137" s="51">
        <v>2</v>
      </c>
      <c r="BO137" s="27">
        <v>2</v>
      </c>
      <c r="BP137" s="27">
        <v>3</v>
      </c>
      <c r="BQ137" s="27">
        <v>2</v>
      </c>
      <c r="BR137" s="27">
        <v>3</v>
      </c>
      <c r="BS137" s="27">
        <v>2</v>
      </c>
      <c r="BT137" s="27">
        <v>3</v>
      </c>
      <c r="BU137" s="27">
        <v>4</v>
      </c>
      <c r="BV137" s="27">
        <v>5.5</v>
      </c>
      <c r="BW137" s="27">
        <v>5</v>
      </c>
      <c r="BX137" s="27">
        <v>3</v>
      </c>
      <c r="BY137" s="27">
        <v>2</v>
      </c>
      <c r="BZ137" s="83">
        <f t="shared" si="66"/>
        <v>42</v>
      </c>
      <c r="CA137" s="84">
        <f t="shared" si="67"/>
        <v>42</v>
      </c>
    </row>
    <row r="138" spans="1:79" s="34" customFormat="1" ht="21" hidden="1">
      <c r="A138" s="46"/>
      <c r="B138" s="47"/>
      <c r="C138" s="48"/>
      <c r="D138" s="46"/>
      <c r="E138" s="46"/>
      <c r="F138" s="46"/>
      <c r="G138" s="46"/>
      <c r="H138" s="49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52"/>
      <c r="AY138" s="53" t="s">
        <v>130</v>
      </c>
      <c r="AZ138" s="54"/>
      <c r="BA138" s="27">
        <v>18</v>
      </c>
      <c r="BB138" s="55">
        <v>33</v>
      </c>
      <c r="BC138" s="27" t="s">
        <v>167</v>
      </c>
      <c r="BD138" s="85">
        <f t="shared" si="61"/>
        <v>18</v>
      </c>
      <c r="BE138" s="51">
        <v>2</v>
      </c>
      <c r="BF138" s="56">
        <v>3.6</v>
      </c>
      <c r="BG138" s="56">
        <v>1</v>
      </c>
      <c r="BH138" s="86">
        <f t="shared" si="62"/>
        <v>3.6</v>
      </c>
      <c r="BI138" s="51">
        <v>3</v>
      </c>
      <c r="BJ138" s="56">
        <v>7.4</v>
      </c>
      <c r="BK138" s="56">
        <v>13</v>
      </c>
      <c r="BL138" s="56">
        <v>15</v>
      </c>
      <c r="BM138" s="86">
        <f t="shared" si="63"/>
        <v>7.4</v>
      </c>
      <c r="BN138" s="51">
        <v>3</v>
      </c>
      <c r="BO138" s="27">
        <v>2</v>
      </c>
      <c r="BP138" s="27">
        <v>3</v>
      </c>
      <c r="BQ138" s="27">
        <v>2</v>
      </c>
      <c r="BR138" s="27">
        <v>3</v>
      </c>
      <c r="BS138" s="27">
        <v>2</v>
      </c>
      <c r="BT138" s="27">
        <v>3</v>
      </c>
      <c r="BU138" s="27">
        <v>4</v>
      </c>
      <c r="BV138" s="27">
        <v>6</v>
      </c>
      <c r="BW138" s="27">
        <v>5</v>
      </c>
      <c r="BX138" s="27">
        <v>3</v>
      </c>
      <c r="BY138" s="27">
        <v>2</v>
      </c>
      <c r="BZ138" s="83">
        <f t="shared" si="66"/>
        <v>43</v>
      </c>
      <c r="CA138" s="84">
        <f t="shared" si="67"/>
        <v>43</v>
      </c>
    </row>
    <row r="139" spans="1:79" s="34" customFormat="1" ht="21" hidden="1">
      <c r="A139" s="46"/>
      <c r="B139" s="47"/>
      <c r="C139" s="48"/>
      <c r="D139" s="46"/>
      <c r="E139" s="46"/>
      <c r="F139" s="46"/>
      <c r="G139" s="46"/>
      <c r="H139" s="49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52"/>
      <c r="AY139" s="53" t="s">
        <v>131</v>
      </c>
      <c r="AZ139" s="54"/>
      <c r="BA139" s="27">
        <v>17</v>
      </c>
      <c r="BB139" s="55">
        <v>32</v>
      </c>
      <c r="BC139" s="27" t="s">
        <v>169</v>
      </c>
      <c r="BD139" s="85">
        <f t="shared" si="61"/>
        <v>17</v>
      </c>
      <c r="BE139" s="51">
        <v>3</v>
      </c>
      <c r="BF139" s="56">
        <v>3.6</v>
      </c>
      <c r="BG139" s="56">
        <v>1</v>
      </c>
      <c r="BH139" s="86">
        <f t="shared" si="62"/>
        <v>3.6</v>
      </c>
      <c r="BI139" s="51">
        <v>3</v>
      </c>
      <c r="BJ139" s="56">
        <v>7.4</v>
      </c>
      <c r="BK139" s="56">
        <v>13</v>
      </c>
      <c r="BL139" s="56">
        <v>15</v>
      </c>
      <c r="BM139" s="86">
        <f t="shared" si="63"/>
        <v>7.4</v>
      </c>
      <c r="BN139" s="51">
        <v>3</v>
      </c>
      <c r="BO139" s="27">
        <v>2</v>
      </c>
      <c r="BP139" s="27">
        <v>3</v>
      </c>
      <c r="BQ139" s="27">
        <v>2</v>
      </c>
      <c r="BR139" s="27">
        <v>3</v>
      </c>
      <c r="BS139" s="27">
        <v>2</v>
      </c>
      <c r="BT139" s="27">
        <v>3</v>
      </c>
      <c r="BU139" s="27">
        <v>4</v>
      </c>
      <c r="BV139" s="27">
        <v>6</v>
      </c>
      <c r="BW139" s="27">
        <v>4</v>
      </c>
      <c r="BX139" s="27">
        <v>3</v>
      </c>
      <c r="BY139" s="27">
        <v>2</v>
      </c>
      <c r="BZ139" s="83">
        <f t="shared" si="66"/>
        <v>43</v>
      </c>
      <c r="CA139" s="84">
        <f t="shared" si="67"/>
        <v>43</v>
      </c>
    </row>
    <row r="140" spans="1:79" s="34" customFormat="1" ht="21" hidden="1">
      <c r="A140" s="46"/>
      <c r="B140" s="47"/>
      <c r="C140" s="48"/>
      <c r="D140" s="46"/>
      <c r="E140" s="46"/>
      <c r="F140" s="46"/>
      <c r="G140" s="46"/>
      <c r="H140" s="49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52"/>
      <c r="AY140" s="53" t="s">
        <v>132</v>
      </c>
      <c r="AZ140" s="54"/>
      <c r="BA140" s="27">
        <v>16.5</v>
      </c>
      <c r="BB140" s="55">
        <v>31.5</v>
      </c>
      <c r="BC140" s="27" t="s">
        <v>170</v>
      </c>
      <c r="BD140" s="85">
        <f t="shared" si="61"/>
        <v>16.5</v>
      </c>
      <c r="BE140" s="51">
        <v>3.5</v>
      </c>
      <c r="BF140" s="56">
        <v>3.5</v>
      </c>
      <c r="BG140" s="56">
        <v>0.95</v>
      </c>
      <c r="BH140" s="86">
        <f t="shared" si="62"/>
        <v>3.5</v>
      </c>
      <c r="BI140" s="51">
        <v>2.5</v>
      </c>
      <c r="BJ140" s="56">
        <v>7</v>
      </c>
      <c r="BK140" s="56">
        <v>12</v>
      </c>
      <c r="BL140" s="56">
        <v>10</v>
      </c>
      <c r="BM140" s="86">
        <f t="shared" si="63"/>
        <v>7</v>
      </c>
      <c r="BN140" s="51">
        <v>2</v>
      </c>
      <c r="BO140" s="27">
        <v>2</v>
      </c>
      <c r="BP140" s="27">
        <v>3</v>
      </c>
      <c r="BQ140" s="27">
        <v>2</v>
      </c>
      <c r="BR140" s="27">
        <v>3</v>
      </c>
      <c r="BS140" s="27">
        <v>2</v>
      </c>
      <c r="BT140" s="27">
        <v>3</v>
      </c>
      <c r="BU140" s="27">
        <v>4</v>
      </c>
      <c r="BV140" s="27">
        <v>6</v>
      </c>
      <c r="BW140" s="27">
        <v>5</v>
      </c>
      <c r="BX140" s="27">
        <v>3</v>
      </c>
      <c r="BY140" s="27">
        <v>2</v>
      </c>
      <c r="BZ140" s="83">
        <f t="shared" si="66"/>
        <v>43</v>
      </c>
      <c r="CA140" s="84">
        <f t="shared" si="67"/>
        <v>43</v>
      </c>
    </row>
    <row r="141" spans="1:79" s="34" customFormat="1" ht="21" hidden="1">
      <c r="A141" s="46"/>
      <c r="B141" s="47"/>
      <c r="C141" s="48"/>
      <c r="D141" s="46"/>
      <c r="E141" s="46"/>
      <c r="F141" s="46"/>
      <c r="G141" s="46"/>
      <c r="H141" s="49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52"/>
      <c r="AY141" s="53" t="s">
        <v>133</v>
      </c>
      <c r="AZ141" s="54"/>
      <c r="BA141" s="27">
        <v>18</v>
      </c>
      <c r="BB141" s="55">
        <v>33</v>
      </c>
      <c r="BC141" s="27" t="s">
        <v>167</v>
      </c>
      <c r="BD141" s="85">
        <f t="shared" si="61"/>
        <v>18</v>
      </c>
      <c r="BE141" s="51">
        <v>2</v>
      </c>
      <c r="BF141" s="56">
        <v>3.6</v>
      </c>
      <c r="BG141" s="56">
        <v>1</v>
      </c>
      <c r="BH141" s="86">
        <f t="shared" si="62"/>
        <v>3.6</v>
      </c>
      <c r="BI141" s="51">
        <v>3</v>
      </c>
      <c r="BJ141" s="56">
        <v>7.8</v>
      </c>
      <c r="BK141" s="56">
        <v>14</v>
      </c>
      <c r="BL141" s="56">
        <v>20</v>
      </c>
      <c r="BM141" s="86">
        <f t="shared" si="63"/>
        <v>7.8</v>
      </c>
      <c r="BN141" s="51">
        <v>4</v>
      </c>
      <c r="BO141" s="27">
        <v>2</v>
      </c>
      <c r="BP141" s="27">
        <v>3</v>
      </c>
      <c r="BQ141" s="27">
        <v>2</v>
      </c>
      <c r="BR141" s="27">
        <v>3</v>
      </c>
      <c r="BS141" s="27">
        <v>2</v>
      </c>
      <c r="BT141" s="27">
        <v>3</v>
      </c>
      <c r="BU141" s="27">
        <v>4</v>
      </c>
      <c r="BV141" s="27">
        <v>6</v>
      </c>
      <c r="BW141" s="27">
        <v>5</v>
      </c>
      <c r="BX141" s="27">
        <v>3</v>
      </c>
      <c r="BY141" s="27">
        <v>2</v>
      </c>
      <c r="BZ141" s="83">
        <f t="shared" si="66"/>
        <v>44</v>
      </c>
      <c r="CA141" s="84">
        <f t="shared" si="67"/>
        <v>44</v>
      </c>
    </row>
    <row r="142" spans="1:79" s="34" customFormat="1" ht="21" hidden="1">
      <c r="A142" s="46"/>
      <c r="B142" s="47"/>
      <c r="C142" s="48"/>
      <c r="D142" s="46"/>
      <c r="E142" s="46"/>
      <c r="F142" s="46"/>
      <c r="G142" s="46"/>
      <c r="H142" s="49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52"/>
      <c r="AY142" s="53" t="s">
        <v>134</v>
      </c>
      <c r="AZ142" s="54"/>
      <c r="BA142" s="27">
        <v>17</v>
      </c>
      <c r="BB142" s="55">
        <v>32</v>
      </c>
      <c r="BC142" s="27" t="s">
        <v>169</v>
      </c>
      <c r="BD142" s="85">
        <f t="shared" si="61"/>
        <v>17</v>
      </c>
      <c r="BE142" s="51">
        <v>3</v>
      </c>
      <c r="BF142" s="56">
        <v>3.6</v>
      </c>
      <c r="BG142" s="56">
        <v>1</v>
      </c>
      <c r="BH142" s="86">
        <f t="shared" si="62"/>
        <v>3.6</v>
      </c>
      <c r="BI142" s="51">
        <v>3</v>
      </c>
      <c r="BJ142" s="56">
        <v>7.4</v>
      </c>
      <c r="BK142" s="56">
        <v>13</v>
      </c>
      <c r="BL142" s="56">
        <v>15</v>
      </c>
      <c r="BM142" s="86">
        <f t="shared" si="63"/>
        <v>7.4</v>
      </c>
      <c r="BN142" s="51">
        <v>3</v>
      </c>
      <c r="BO142" s="27">
        <v>2</v>
      </c>
      <c r="BP142" s="27">
        <v>3</v>
      </c>
      <c r="BQ142" s="27">
        <v>2</v>
      </c>
      <c r="BR142" s="27">
        <v>3</v>
      </c>
      <c r="BS142" s="27">
        <v>2</v>
      </c>
      <c r="BT142" s="27">
        <v>3</v>
      </c>
      <c r="BU142" s="27">
        <v>4</v>
      </c>
      <c r="BV142" s="27">
        <v>6</v>
      </c>
      <c r="BW142" s="27">
        <v>5</v>
      </c>
      <c r="BX142" s="27">
        <v>3</v>
      </c>
      <c r="BY142" s="27">
        <v>2</v>
      </c>
      <c r="BZ142" s="83">
        <f t="shared" si="66"/>
        <v>44</v>
      </c>
      <c r="CA142" s="84">
        <f t="shared" si="67"/>
        <v>44</v>
      </c>
    </row>
    <row r="143" spans="1:79" s="34" customFormat="1" ht="21" hidden="1">
      <c r="A143" s="46"/>
      <c r="B143" s="47"/>
      <c r="C143" s="48"/>
      <c r="D143" s="46"/>
      <c r="E143" s="46"/>
      <c r="F143" s="46"/>
      <c r="G143" s="46"/>
      <c r="H143" s="49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52"/>
      <c r="AY143" s="53" t="s">
        <v>135</v>
      </c>
      <c r="AZ143" s="54"/>
      <c r="BA143" s="27">
        <v>16.5</v>
      </c>
      <c r="BB143" s="55">
        <v>31.5</v>
      </c>
      <c r="BC143" s="27" t="s">
        <v>170</v>
      </c>
      <c r="BD143" s="85">
        <f t="shared" si="61"/>
        <v>16.5</v>
      </c>
      <c r="BE143" s="51">
        <v>3.5</v>
      </c>
      <c r="BF143" s="56">
        <v>3.5</v>
      </c>
      <c r="BG143" s="56">
        <v>0.95</v>
      </c>
      <c r="BH143" s="86">
        <f t="shared" si="62"/>
        <v>3.5</v>
      </c>
      <c r="BI143" s="51">
        <v>2.5</v>
      </c>
      <c r="BJ143" s="56">
        <v>7.4</v>
      </c>
      <c r="BK143" s="56">
        <v>13</v>
      </c>
      <c r="BL143" s="56">
        <v>15</v>
      </c>
      <c r="BM143" s="86">
        <f t="shared" si="63"/>
        <v>7.4</v>
      </c>
      <c r="BN143" s="51">
        <v>3</v>
      </c>
      <c r="BO143" s="27">
        <v>2</v>
      </c>
      <c r="BP143" s="27">
        <v>3</v>
      </c>
      <c r="BQ143" s="27">
        <v>2</v>
      </c>
      <c r="BR143" s="27">
        <v>3</v>
      </c>
      <c r="BS143" s="27">
        <v>2</v>
      </c>
      <c r="BT143" s="27">
        <v>3</v>
      </c>
      <c r="BU143" s="27">
        <v>4</v>
      </c>
      <c r="BV143" s="27">
        <v>6</v>
      </c>
      <c r="BW143" s="27">
        <v>5</v>
      </c>
      <c r="BX143" s="27">
        <v>3</v>
      </c>
      <c r="BY143" s="27">
        <v>2</v>
      </c>
      <c r="BZ143" s="83">
        <f t="shared" si="66"/>
        <v>44</v>
      </c>
      <c r="CA143" s="84">
        <f t="shared" si="67"/>
        <v>44</v>
      </c>
    </row>
    <row r="144" spans="1:79" s="34" customFormat="1" ht="21" hidden="1">
      <c r="A144" s="46"/>
      <c r="B144" s="47"/>
      <c r="C144" s="48"/>
      <c r="D144" s="46"/>
      <c r="E144" s="46"/>
      <c r="F144" s="46"/>
      <c r="G144" s="46"/>
      <c r="H144" s="49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52"/>
      <c r="AY144" s="53" t="s">
        <v>136</v>
      </c>
      <c r="AZ144" s="54"/>
      <c r="BA144" s="27">
        <v>16.5</v>
      </c>
      <c r="BB144" s="55">
        <v>31.5</v>
      </c>
      <c r="BC144" s="27" t="s">
        <v>170</v>
      </c>
      <c r="BD144" s="85">
        <f t="shared" si="61"/>
        <v>16.5</v>
      </c>
      <c r="BE144" s="51">
        <v>3.5</v>
      </c>
      <c r="BF144" s="56">
        <v>3.8</v>
      </c>
      <c r="BG144" s="56">
        <v>1.1000000000000001</v>
      </c>
      <c r="BH144" s="86">
        <f t="shared" si="62"/>
        <v>3.8</v>
      </c>
      <c r="BI144" s="51">
        <v>4</v>
      </c>
      <c r="BJ144" s="56">
        <v>7.6</v>
      </c>
      <c r="BK144" s="56">
        <v>13.5</v>
      </c>
      <c r="BL144" s="56">
        <v>17.5</v>
      </c>
      <c r="BM144" s="86">
        <f t="shared" si="63"/>
        <v>7.6</v>
      </c>
      <c r="BN144" s="51">
        <v>3.5</v>
      </c>
      <c r="BO144" s="27">
        <v>2</v>
      </c>
      <c r="BP144" s="27">
        <v>3</v>
      </c>
      <c r="BQ144" s="27">
        <v>2</v>
      </c>
      <c r="BR144" s="27">
        <v>3</v>
      </c>
      <c r="BS144" s="27">
        <v>2</v>
      </c>
      <c r="BT144" s="27">
        <v>2.5</v>
      </c>
      <c r="BU144" s="27">
        <v>4</v>
      </c>
      <c r="BV144" s="27">
        <v>5.5</v>
      </c>
      <c r="BW144" s="27">
        <v>5</v>
      </c>
      <c r="BX144" s="27">
        <v>3</v>
      </c>
      <c r="BY144" s="27">
        <v>2</v>
      </c>
      <c r="BZ144" s="83">
        <f t="shared" si="66"/>
        <v>45</v>
      </c>
      <c r="CA144" s="84">
        <f t="shared" si="67"/>
        <v>45</v>
      </c>
    </row>
    <row r="145" spans="1:79" s="34" customFormat="1" ht="21" hidden="1">
      <c r="A145" s="46"/>
      <c r="B145" s="47"/>
      <c r="C145" s="48"/>
      <c r="D145" s="46"/>
      <c r="E145" s="46"/>
      <c r="F145" s="46"/>
      <c r="G145" s="46"/>
      <c r="H145" s="49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52"/>
      <c r="AY145" s="53" t="s">
        <v>137</v>
      </c>
      <c r="AZ145" s="54"/>
      <c r="BA145" s="27">
        <v>17</v>
      </c>
      <c r="BB145" s="55">
        <v>32</v>
      </c>
      <c r="BC145" s="27" t="s">
        <v>169</v>
      </c>
      <c r="BD145" s="85">
        <f t="shared" si="61"/>
        <v>17</v>
      </c>
      <c r="BE145" s="51">
        <v>3</v>
      </c>
      <c r="BF145" s="56">
        <v>3.8</v>
      </c>
      <c r="BG145" s="56">
        <v>1.1000000000000001</v>
      </c>
      <c r="BH145" s="86">
        <f t="shared" si="62"/>
        <v>3.8</v>
      </c>
      <c r="BI145" s="51">
        <v>4</v>
      </c>
      <c r="BJ145" s="56">
        <v>7.6</v>
      </c>
      <c r="BK145" s="56">
        <v>13.5</v>
      </c>
      <c r="BL145" s="56">
        <v>17.5</v>
      </c>
      <c r="BM145" s="86">
        <f t="shared" si="63"/>
        <v>7.6</v>
      </c>
      <c r="BN145" s="51">
        <v>3.5</v>
      </c>
      <c r="BO145" s="27">
        <v>2</v>
      </c>
      <c r="BP145" s="27">
        <v>3</v>
      </c>
      <c r="BQ145" s="27">
        <v>2</v>
      </c>
      <c r="BR145" s="27">
        <v>3</v>
      </c>
      <c r="BS145" s="27">
        <v>2</v>
      </c>
      <c r="BT145" s="27">
        <v>3</v>
      </c>
      <c r="BU145" s="27">
        <v>4</v>
      </c>
      <c r="BV145" s="27">
        <v>6</v>
      </c>
      <c r="BW145" s="27">
        <v>4.5</v>
      </c>
      <c r="BX145" s="27">
        <v>3</v>
      </c>
      <c r="BY145" s="27">
        <v>2</v>
      </c>
      <c r="BZ145" s="83">
        <f t="shared" si="66"/>
        <v>45</v>
      </c>
      <c r="CA145" s="84">
        <f t="shared" si="67"/>
        <v>45</v>
      </c>
    </row>
    <row r="146" spans="1:79" s="34" customFormat="1" ht="21" hidden="1">
      <c r="A146" s="46"/>
      <c r="B146" s="47"/>
      <c r="C146" s="48"/>
      <c r="D146" s="46"/>
      <c r="E146" s="46"/>
      <c r="F146" s="46"/>
      <c r="G146" s="46"/>
      <c r="H146" s="49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52"/>
      <c r="AY146" s="53" t="s">
        <v>138</v>
      </c>
      <c r="AZ146" s="54"/>
      <c r="BA146" s="27">
        <v>16.5</v>
      </c>
      <c r="BB146" s="55">
        <v>31.5</v>
      </c>
      <c r="BC146" s="27" t="s">
        <v>170</v>
      </c>
      <c r="BD146" s="85">
        <f t="shared" si="61"/>
        <v>16.5</v>
      </c>
      <c r="BE146" s="51">
        <v>3.5</v>
      </c>
      <c r="BF146" s="56">
        <v>3.5</v>
      </c>
      <c r="BG146" s="56">
        <v>0.95</v>
      </c>
      <c r="BH146" s="86">
        <f t="shared" si="62"/>
        <v>3.5</v>
      </c>
      <c r="BI146" s="51">
        <v>2.5</v>
      </c>
      <c r="BJ146" s="56">
        <v>7.8</v>
      </c>
      <c r="BK146" s="56">
        <v>14</v>
      </c>
      <c r="BL146" s="56">
        <v>20</v>
      </c>
      <c r="BM146" s="86">
        <f t="shared" si="63"/>
        <v>7.8</v>
      </c>
      <c r="BN146" s="51">
        <v>4</v>
      </c>
      <c r="BO146" s="27">
        <v>2</v>
      </c>
      <c r="BP146" s="27">
        <v>3</v>
      </c>
      <c r="BQ146" s="27">
        <v>2</v>
      </c>
      <c r="BR146" s="27">
        <v>3</v>
      </c>
      <c r="BS146" s="27">
        <v>2</v>
      </c>
      <c r="BT146" s="27">
        <v>3</v>
      </c>
      <c r="BU146" s="27">
        <v>4</v>
      </c>
      <c r="BV146" s="27">
        <v>6</v>
      </c>
      <c r="BW146" s="27">
        <v>5</v>
      </c>
      <c r="BX146" s="27">
        <v>3</v>
      </c>
      <c r="BY146" s="27">
        <v>2</v>
      </c>
      <c r="BZ146" s="83">
        <f t="shared" si="66"/>
        <v>45</v>
      </c>
      <c r="CA146" s="84">
        <f t="shared" si="67"/>
        <v>45</v>
      </c>
    </row>
    <row r="147" spans="1:79" s="34" customFormat="1" ht="21" hidden="1">
      <c r="A147" s="46"/>
      <c r="B147" s="47"/>
      <c r="C147" s="48"/>
      <c r="D147" s="46"/>
      <c r="E147" s="46"/>
      <c r="F147" s="46"/>
      <c r="G147" s="46"/>
      <c r="H147" s="49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52"/>
      <c r="AY147" s="53" t="s">
        <v>139</v>
      </c>
      <c r="AZ147" s="54"/>
      <c r="BA147" s="27">
        <v>16</v>
      </c>
      <c r="BB147" s="55">
        <v>31</v>
      </c>
      <c r="BC147" s="27" t="s">
        <v>171</v>
      </c>
      <c r="BD147" s="85">
        <f t="shared" si="61"/>
        <v>16</v>
      </c>
      <c r="BE147" s="51">
        <v>4</v>
      </c>
      <c r="BF147" s="56">
        <v>3.8</v>
      </c>
      <c r="BG147" s="56">
        <v>1.1000000000000001</v>
      </c>
      <c r="BH147" s="86">
        <f t="shared" si="62"/>
        <v>3.8</v>
      </c>
      <c r="BI147" s="51">
        <v>4</v>
      </c>
      <c r="BJ147" s="56">
        <v>7.8</v>
      </c>
      <c r="BK147" s="56">
        <v>14</v>
      </c>
      <c r="BL147" s="56">
        <v>20</v>
      </c>
      <c r="BM147" s="86">
        <f t="shared" si="63"/>
        <v>7.8</v>
      </c>
      <c r="BN147" s="51">
        <v>4</v>
      </c>
      <c r="BO147" s="27">
        <v>2</v>
      </c>
      <c r="BP147" s="27">
        <v>3</v>
      </c>
      <c r="BQ147" s="27">
        <v>2</v>
      </c>
      <c r="BR147" s="27">
        <v>3</v>
      </c>
      <c r="BS147" s="27">
        <v>2</v>
      </c>
      <c r="BT147" s="27">
        <v>2.5</v>
      </c>
      <c r="BU147" s="27">
        <v>4</v>
      </c>
      <c r="BV147" s="27">
        <v>5.5</v>
      </c>
      <c r="BW147" s="27">
        <v>5</v>
      </c>
      <c r="BX147" s="27">
        <v>3</v>
      </c>
      <c r="BY147" s="27">
        <v>2</v>
      </c>
      <c r="BZ147" s="83">
        <f t="shared" si="66"/>
        <v>46</v>
      </c>
      <c r="CA147" s="84">
        <f t="shared" si="67"/>
        <v>46</v>
      </c>
    </row>
    <row r="148" spans="1:79" s="34" customFormat="1" ht="21" hidden="1">
      <c r="A148" s="46"/>
      <c r="B148" s="47"/>
      <c r="C148" s="48"/>
      <c r="D148" s="46"/>
      <c r="E148" s="46"/>
      <c r="F148" s="46"/>
      <c r="G148" s="46"/>
      <c r="H148" s="49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52"/>
      <c r="AY148" s="53" t="s">
        <v>140</v>
      </c>
      <c r="AZ148" s="54"/>
      <c r="BA148" s="27">
        <v>16.5</v>
      </c>
      <c r="BB148" s="55">
        <v>31.5</v>
      </c>
      <c r="BC148" s="27" t="s">
        <v>170</v>
      </c>
      <c r="BD148" s="85">
        <f t="shared" si="61"/>
        <v>16.5</v>
      </c>
      <c r="BE148" s="51">
        <v>3.5</v>
      </c>
      <c r="BF148" s="56">
        <v>3.8</v>
      </c>
      <c r="BG148" s="56">
        <v>1.1000000000000001</v>
      </c>
      <c r="BH148" s="86">
        <f t="shared" si="62"/>
        <v>3.8</v>
      </c>
      <c r="BI148" s="51">
        <v>4</v>
      </c>
      <c r="BJ148" s="56">
        <v>7.6</v>
      </c>
      <c r="BK148" s="56">
        <v>13.5</v>
      </c>
      <c r="BL148" s="56">
        <v>17.5</v>
      </c>
      <c r="BM148" s="86">
        <f t="shared" si="63"/>
        <v>7.6</v>
      </c>
      <c r="BN148" s="51">
        <v>3.5</v>
      </c>
      <c r="BO148" s="27">
        <v>2</v>
      </c>
      <c r="BP148" s="27">
        <v>3</v>
      </c>
      <c r="BQ148" s="27">
        <v>2</v>
      </c>
      <c r="BR148" s="27">
        <v>3</v>
      </c>
      <c r="BS148" s="27">
        <v>2</v>
      </c>
      <c r="BT148" s="27">
        <v>3</v>
      </c>
      <c r="BU148" s="27">
        <v>4</v>
      </c>
      <c r="BV148" s="27">
        <v>6</v>
      </c>
      <c r="BW148" s="27">
        <v>5</v>
      </c>
      <c r="BX148" s="27">
        <v>3</v>
      </c>
      <c r="BY148" s="27">
        <v>2</v>
      </c>
      <c r="BZ148" s="83">
        <f t="shared" si="66"/>
        <v>46</v>
      </c>
      <c r="CA148" s="84">
        <f t="shared" si="67"/>
        <v>46</v>
      </c>
    </row>
    <row r="149" spans="1:79" s="34" customFormat="1" ht="21" hidden="1">
      <c r="A149" s="46"/>
      <c r="B149" s="47"/>
      <c r="C149" s="48"/>
      <c r="D149" s="46"/>
      <c r="E149" s="46"/>
      <c r="F149" s="46"/>
      <c r="G149" s="46"/>
      <c r="H149" s="49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52"/>
      <c r="AY149" s="53" t="s">
        <v>141</v>
      </c>
      <c r="AZ149" s="54"/>
      <c r="BA149" s="27">
        <v>16</v>
      </c>
      <c r="BB149" s="55">
        <v>31</v>
      </c>
      <c r="BC149" s="27" t="s">
        <v>171</v>
      </c>
      <c r="BD149" s="85">
        <f t="shared" si="61"/>
        <v>16</v>
      </c>
      <c r="BE149" s="51">
        <v>4</v>
      </c>
      <c r="BF149" s="56">
        <v>3.7</v>
      </c>
      <c r="BG149" s="56">
        <v>1.05</v>
      </c>
      <c r="BH149" s="86">
        <f t="shared" si="62"/>
        <v>3.7</v>
      </c>
      <c r="BI149" s="51">
        <v>3.5</v>
      </c>
      <c r="BJ149" s="56">
        <v>8</v>
      </c>
      <c r="BK149" s="56">
        <v>14.5</v>
      </c>
      <c r="BL149" s="56">
        <v>22.5</v>
      </c>
      <c r="BM149" s="86">
        <f t="shared" si="63"/>
        <v>8</v>
      </c>
      <c r="BN149" s="51">
        <v>4.5</v>
      </c>
      <c r="BO149" s="27">
        <v>2</v>
      </c>
      <c r="BP149" s="27">
        <v>3</v>
      </c>
      <c r="BQ149" s="27">
        <v>2</v>
      </c>
      <c r="BR149" s="27">
        <v>3</v>
      </c>
      <c r="BS149" s="27">
        <v>2</v>
      </c>
      <c r="BT149" s="27">
        <v>3</v>
      </c>
      <c r="BU149" s="27">
        <v>4</v>
      </c>
      <c r="BV149" s="27">
        <v>5</v>
      </c>
      <c r="BW149" s="27">
        <v>5</v>
      </c>
      <c r="BX149" s="27">
        <v>3</v>
      </c>
      <c r="BY149" s="27">
        <v>2</v>
      </c>
      <c r="BZ149" s="83">
        <f t="shared" si="66"/>
        <v>46</v>
      </c>
      <c r="CA149" s="84">
        <f t="shared" si="67"/>
        <v>46</v>
      </c>
    </row>
    <row r="150" spans="1:79" s="34" customFormat="1" ht="21" hidden="1">
      <c r="A150" s="46"/>
      <c r="B150" s="47"/>
      <c r="C150" s="48"/>
      <c r="D150" s="46"/>
      <c r="E150" s="46"/>
      <c r="F150" s="46"/>
      <c r="G150" s="46"/>
      <c r="H150" s="49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52"/>
      <c r="AY150" s="53" t="s">
        <v>142</v>
      </c>
      <c r="AZ150" s="54"/>
      <c r="BA150" s="27">
        <v>16</v>
      </c>
      <c r="BB150" s="55">
        <v>31</v>
      </c>
      <c r="BC150" s="27" t="s">
        <v>171</v>
      </c>
      <c r="BD150" s="85">
        <f t="shared" si="61"/>
        <v>16</v>
      </c>
      <c r="BE150" s="51">
        <v>4</v>
      </c>
      <c r="BF150" s="56">
        <v>3.8</v>
      </c>
      <c r="BG150" s="56">
        <v>1.1000000000000001</v>
      </c>
      <c r="BH150" s="86">
        <f t="shared" si="62"/>
        <v>3.8</v>
      </c>
      <c r="BI150" s="51">
        <v>4</v>
      </c>
      <c r="BJ150" s="56">
        <v>7.8</v>
      </c>
      <c r="BK150" s="56">
        <v>14</v>
      </c>
      <c r="BL150" s="56">
        <v>20</v>
      </c>
      <c r="BM150" s="86">
        <f t="shared" si="63"/>
        <v>7.8</v>
      </c>
      <c r="BN150" s="51">
        <v>4</v>
      </c>
      <c r="BO150" s="27">
        <v>2</v>
      </c>
      <c r="BP150" s="27">
        <v>3</v>
      </c>
      <c r="BQ150" s="27">
        <v>2</v>
      </c>
      <c r="BR150" s="27">
        <v>3</v>
      </c>
      <c r="BS150" s="27">
        <v>2</v>
      </c>
      <c r="BT150" s="27">
        <v>3</v>
      </c>
      <c r="BU150" s="27">
        <v>4</v>
      </c>
      <c r="BV150" s="27">
        <v>6</v>
      </c>
      <c r="BW150" s="27">
        <v>5</v>
      </c>
      <c r="BX150" s="27">
        <v>3</v>
      </c>
      <c r="BY150" s="27">
        <v>2</v>
      </c>
      <c r="BZ150" s="83">
        <f t="shared" si="66"/>
        <v>47</v>
      </c>
      <c r="CA150" s="84">
        <f t="shared" si="67"/>
        <v>47</v>
      </c>
    </row>
    <row r="151" spans="1:79" s="34" customFormat="1" ht="21" hidden="1">
      <c r="A151" s="46"/>
      <c r="B151" s="47"/>
      <c r="C151" s="48"/>
      <c r="D151" s="46"/>
      <c r="E151" s="46"/>
      <c r="F151" s="46"/>
      <c r="G151" s="46"/>
      <c r="H151" s="49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52"/>
      <c r="AY151" s="53" t="s">
        <v>143</v>
      </c>
      <c r="AZ151" s="54"/>
      <c r="BA151" s="27">
        <v>15.5</v>
      </c>
      <c r="BB151" s="55">
        <v>30.5</v>
      </c>
      <c r="BC151" s="27" t="s">
        <v>172</v>
      </c>
      <c r="BD151" s="85">
        <f t="shared" ref="BD151:BD158" si="68">IF($BD$6=$BA$6,BA151,IF($BD$6=$BB$6,BB151,IF($BD$6=$BC$6,BC151,"")))</f>
        <v>15.5</v>
      </c>
      <c r="BE151" s="51">
        <v>4.5</v>
      </c>
      <c r="BF151" s="56">
        <v>3.8</v>
      </c>
      <c r="BG151" s="56">
        <v>1.1000000000000001</v>
      </c>
      <c r="BH151" s="86">
        <f t="shared" ref="BH151:BH158" si="69">IF($BH$6=$BF$6,BF151,IF($BH$6=$BG$6,BG151,""))</f>
        <v>3.8</v>
      </c>
      <c r="BI151" s="51">
        <v>4</v>
      </c>
      <c r="BJ151" s="56">
        <v>7.6</v>
      </c>
      <c r="BK151" s="56">
        <v>13.5</v>
      </c>
      <c r="BL151" s="56">
        <v>17.5</v>
      </c>
      <c r="BM151" s="86">
        <f t="shared" ref="BM151:BM158" si="70">IF($BM$6=$BJ$6,BJ151,IF($BM$6=$BK$6,BK151,IF($BM$6=$BL$6,BL151,"")))</f>
        <v>7.6</v>
      </c>
      <c r="BN151" s="51">
        <v>3.5</v>
      </c>
      <c r="BO151" s="27">
        <v>2</v>
      </c>
      <c r="BP151" s="27">
        <v>3</v>
      </c>
      <c r="BQ151" s="27">
        <v>2</v>
      </c>
      <c r="BR151" s="27">
        <v>3</v>
      </c>
      <c r="BS151" s="27">
        <v>2</v>
      </c>
      <c r="BT151" s="27">
        <v>3</v>
      </c>
      <c r="BU151" s="27">
        <v>4</v>
      </c>
      <c r="BV151" s="27">
        <v>6</v>
      </c>
      <c r="BW151" s="27">
        <v>5</v>
      </c>
      <c r="BX151" s="27">
        <v>3</v>
      </c>
      <c r="BY151" s="27">
        <v>2</v>
      </c>
      <c r="BZ151" s="83">
        <f t="shared" si="66"/>
        <v>47</v>
      </c>
      <c r="CA151" s="84">
        <f t="shared" si="67"/>
        <v>47</v>
      </c>
    </row>
    <row r="152" spans="1:79" s="34" customFormat="1" ht="21" hidden="1">
      <c r="A152" s="46"/>
      <c r="B152" s="47"/>
      <c r="C152" s="48"/>
      <c r="D152" s="46"/>
      <c r="E152" s="46"/>
      <c r="F152" s="46"/>
      <c r="G152" s="46"/>
      <c r="H152" s="49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52"/>
      <c r="AY152" s="53" t="s">
        <v>144</v>
      </c>
      <c r="AZ152" s="54"/>
      <c r="BA152" s="27">
        <v>16</v>
      </c>
      <c r="BB152" s="55">
        <v>31</v>
      </c>
      <c r="BC152" s="27" t="s">
        <v>171</v>
      </c>
      <c r="BD152" s="85">
        <f t="shared" si="68"/>
        <v>16</v>
      </c>
      <c r="BE152" s="51">
        <v>4</v>
      </c>
      <c r="BF152" s="56">
        <v>3.7</v>
      </c>
      <c r="BG152" s="56">
        <v>1.05</v>
      </c>
      <c r="BH152" s="86">
        <f t="shared" si="69"/>
        <v>3.7</v>
      </c>
      <c r="BI152" s="51">
        <v>3.5</v>
      </c>
      <c r="BJ152" s="56">
        <v>8</v>
      </c>
      <c r="BK152" s="56">
        <v>14.5</v>
      </c>
      <c r="BL152" s="56">
        <v>22.5</v>
      </c>
      <c r="BM152" s="86">
        <f t="shared" si="70"/>
        <v>8</v>
      </c>
      <c r="BN152" s="51">
        <v>4.5</v>
      </c>
      <c r="BO152" s="27">
        <v>2</v>
      </c>
      <c r="BP152" s="27">
        <v>3</v>
      </c>
      <c r="BQ152" s="27">
        <v>2</v>
      </c>
      <c r="BR152" s="27">
        <v>3</v>
      </c>
      <c r="BS152" s="27">
        <v>2</v>
      </c>
      <c r="BT152" s="27">
        <v>3</v>
      </c>
      <c r="BU152" s="27">
        <v>4</v>
      </c>
      <c r="BV152" s="27">
        <v>6</v>
      </c>
      <c r="BW152" s="27">
        <v>5</v>
      </c>
      <c r="BX152" s="27">
        <v>3</v>
      </c>
      <c r="BY152" s="27">
        <v>2</v>
      </c>
      <c r="BZ152" s="83">
        <f t="shared" ref="BZ152:BZ158" si="71">SUM(BN152:BY152,BE152,BI152)</f>
        <v>47</v>
      </c>
      <c r="CA152" s="84">
        <f t="shared" ref="CA152:CA158" si="72">ROUND(BZ152,0)</f>
        <v>47</v>
      </c>
    </row>
    <row r="153" spans="1:79" s="34" customFormat="1" ht="21" hidden="1">
      <c r="A153" s="46"/>
      <c r="B153" s="47"/>
      <c r="C153" s="48"/>
      <c r="D153" s="46"/>
      <c r="E153" s="46"/>
      <c r="F153" s="46"/>
      <c r="G153" s="46"/>
      <c r="H153" s="49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52"/>
      <c r="AY153" s="53" t="s">
        <v>145</v>
      </c>
      <c r="AZ153" s="54"/>
      <c r="BA153" s="27">
        <v>15.5</v>
      </c>
      <c r="BB153" s="55">
        <v>30.5</v>
      </c>
      <c r="BC153" s="27" t="s">
        <v>172</v>
      </c>
      <c r="BD153" s="85">
        <f t="shared" si="68"/>
        <v>15.5</v>
      </c>
      <c r="BE153" s="51">
        <v>4.5</v>
      </c>
      <c r="BF153" s="56">
        <v>3.8</v>
      </c>
      <c r="BG153" s="56">
        <v>1.1000000000000001</v>
      </c>
      <c r="BH153" s="86">
        <f t="shared" si="69"/>
        <v>3.8</v>
      </c>
      <c r="BI153" s="51">
        <v>4</v>
      </c>
      <c r="BJ153" s="56">
        <v>8</v>
      </c>
      <c r="BK153" s="56">
        <v>14.5</v>
      </c>
      <c r="BL153" s="56">
        <v>22.5</v>
      </c>
      <c r="BM153" s="86">
        <f t="shared" si="70"/>
        <v>8</v>
      </c>
      <c r="BN153" s="51">
        <v>4.5</v>
      </c>
      <c r="BO153" s="27">
        <v>2</v>
      </c>
      <c r="BP153" s="27">
        <v>3</v>
      </c>
      <c r="BQ153" s="27">
        <v>2</v>
      </c>
      <c r="BR153" s="27">
        <v>3</v>
      </c>
      <c r="BS153" s="27">
        <v>2</v>
      </c>
      <c r="BT153" s="27">
        <v>3</v>
      </c>
      <c r="BU153" s="27">
        <v>4</v>
      </c>
      <c r="BV153" s="27">
        <v>6</v>
      </c>
      <c r="BW153" s="27">
        <v>5</v>
      </c>
      <c r="BX153" s="27">
        <v>3</v>
      </c>
      <c r="BY153" s="27">
        <v>2</v>
      </c>
      <c r="BZ153" s="83">
        <f t="shared" si="71"/>
        <v>48</v>
      </c>
      <c r="CA153" s="84">
        <f t="shared" si="72"/>
        <v>48</v>
      </c>
    </row>
    <row r="154" spans="1:79" s="34" customFormat="1" ht="21" hidden="1">
      <c r="A154" s="46"/>
      <c r="B154" s="47"/>
      <c r="C154" s="48"/>
      <c r="D154" s="46"/>
      <c r="E154" s="46"/>
      <c r="F154" s="46"/>
      <c r="G154" s="46"/>
      <c r="H154" s="49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52"/>
      <c r="AY154" s="53" t="s">
        <v>146</v>
      </c>
      <c r="AZ154" s="54"/>
      <c r="BA154" s="27">
        <v>15</v>
      </c>
      <c r="BB154" s="55">
        <v>30</v>
      </c>
      <c r="BC154" s="27" t="s">
        <v>173</v>
      </c>
      <c r="BD154" s="85">
        <f t="shared" si="68"/>
        <v>15</v>
      </c>
      <c r="BE154" s="51">
        <v>5</v>
      </c>
      <c r="BF154" s="56">
        <v>3.9</v>
      </c>
      <c r="BG154" s="56">
        <v>1.1499999999999999</v>
      </c>
      <c r="BH154" s="86">
        <f t="shared" si="69"/>
        <v>3.9</v>
      </c>
      <c r="BI154" s="51">
        <v>4.5</v>
      </c>
      <c r="BJ154" s="56">
        <v>7.6</v>
      </c>
      <c r="BK154" s="56">
        <v>13.5</v>
      </c>
      <c r="BL154" s="56">
        <v>17.5</v>
      </c>
      <c r="BM154" s="86">
        <f t="shared" si="70"/>
        <v>7.6</v>
      </c>
      <c r="BN154" s="51">
        <v>3.5</v>
      </c>
      <c r="BO154" s="27">
        <v>2</v>
      </c>
      <c r="BP154" s="27">
        <v>3</v>
      </c>
      <c r="BQ154" s="27">
        <v>2</v>
      </c>
      <c r="BR154" s="27">
        <v>3</v>
      </c>
      <c r="BS154" s="27">
        <v>2</v>
      </c>
      <c r="BT154" s="27">
        <v>3</v>
      </c>
      <c r="BU154" s="27">
        <v>4</v>
      </c>
      <c r="BV154" s="27">
        <v>6</v>
      </c>
      <c r="BW154" s="27">
        <v>5</v>
      </c>
      <c r="BX154" s="27">
        <v>3</v>
      </c>
      <c r="BY154" s="27">
        <v>2</v>
      </c>
      <c r="BZ154" s="83">
        <f t="shared" si="71"/>
        <v>48</v>
      </c>
      <c r="CA154" s="84">
        <f t="shared" si="72"/>
        <v>48</v>
      </c>
    </row>
    <row r="155" spans="1:79" s="34" customFormat="1" ht="21" hidden="1">
      <c r="A155" s="46"/>
      <c r="B155" s="47"/>
      <c r="C155" s="48"/>
      <c r="D155" s="46"/>
      <c r="E155" s="46"/>
      <c r="F155" s="46"/>
      <c r="G155" s="46"/>
      <c r="H155" s="49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52"/>
      <c r="AY155" s="53" t="s">
        <v>147</v>
      </c>
      <c r="AZ155" s="54"/>
      <c r="BA155" s="27">
        <v>15</v>
      </c>
      <c r="BB155" s="55">
        <v>30</v>
      </c>
      <c r="BC155" s="27" t="s">
        <v>173</v>
      </c>
      <c r="BD155" s="85">
        <f t="shared" si="68"/>
        <v>15</v>
      </c>
      <c r="BE155" s="51">
        <v>5</v>
      </c>
      <c r="BF155" s="56">
        <v>3.7</v>
      </c>
      <c r="BG155" s="56">
        <v>1.05</v>
      </c>
      <c r="BH155" s="86">
        <f t="shared" si="69"/>
        <v>3.7</v>
      </c>
      <c r="BI155" s="51">
        <v>3.5</v>
      </c>
      <c r="BJ155" s="56">
        <v>8</v>
      </c>
      <c r="BK155" s="56">
        <v>14.5</v>
      </c>
      <c r="BL155" s="56">
        <v>22.5</v>
      </c>
      <c r="BM155" s="86">
        <f t="shared" si="70"/>
        <v>8</v>
      </c>
      <c r="BN155" s="51">
        <v>4.5</v>
      </c>
      <c r="BO155" s="27">
        <v>2</v>
      </c>
      <c r="BP155" s="27">
        <v>3</v>
      </c>
      <c r="BQ155" s="27">
        <v>2</v>
      </c>
      <c r="BR155" s="27">
        <v>3</v>
      </c>
      <c r="BS155" s="27">
        <v>2</v>
      </c>
      <c r="BT155" s="27">
        <v>3</v>
      </c>
      <c r="BU155" s="27">
        <v>4</v>
      </c>
      <c r="BV155" s="27">
        <v>6</v>
      </c>
      <c r="BW155" s="27">
        <v>5</v>
      </c>
      <c r="BX155" s="27">
        <v>3</v>
      </c>
      <c r="BY155" s="27">
        <v>2</v>
      </c>
      <c r="BZ155" s="83">
        <f t="shared" si="71"/>
        <v>48</v>
      </c>
      <c r="CA155" s="84">
        <f t="shared" si="72"/>
        <v>48</v>
      </c>
    </row>
    <row r="156" spans="1:79" s="34" customFormat="1" ht="21" hidden="1">
      <c r="A156" s="46"/>
      <c r="B156" s="47"/>
      <c r="C156" s="48"/>
      <c r="D156" s="46"/>
      <c r="E156" s="46"/>
      <c r="F156" s="46"/>
      <c r="G156" s="46"/>
      <c r="H156" s="49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52"/>
      <c r="AY156" s="53" t="s">
        <v>148</v>
      </c>
      <c r="AZ156" s="54"/>
      <c r="BA156" s="27">
        <v>15</v>
      </c>
      <c r="BB156" s="55">
        <v>30</v>
      </c>
      <c r="BC156" s="27" t="s">
        <v>173</v>
      </c>
      <c r="BD156" s="85">
        <f t="shared" si="68"/>
        <v>15</v>
      </c>
      <c r="BE156" s="51">
        <v>5</v>
      </c>
      <c r="BF156" s="56">
        <v>3.8</v>
      </c>
      <c r="BG156" s="56">
        <v>1.1000000000000001</v>
      </c>
      <c r="BH156" s="86">
        <f t="shared" si="69"/>
        <v>3.8</v>
      </c>
      <c r="BI156" s="51">
        <v>4</v>
      </c>
      <c r="BJ156" s="56">
        <v>8.1999999999999993</v>
      </c>
      <c r="BK156" s="56">
        <v>15</v>
      </c>
      <c r="BL156" s="56">
        <v>25</v>
      </c>
      <c r="BM156" s="86">
        <f t="shared" si="70"/>
        <v>8.1999999999999993</v>
      </c>
      <c r="BN156" s="51">
        <v>5</v>
      </c>
      <c r="BO156" s="27">
        <v>2</v>
      </c>
      <c r="BP156" s="27">
        <v>3</v>
      </c>
      <c r="BQ156" s="27">
        <v>2</v>
      </c>
      <c r="BR156" s="27">
        <v>3</v>
      </c>
      <c r="BS156" s="27">
        <v>2</v>
      </c>
      <c r="BT156" s="27">
        <v>3</v>
      </c>
      <c r="BU156" s="27">
        <v>4</v>
      </c>
      <c r="BV156" s="27">
        <v>6</v>
      </c>
      <c r="BW156" s="27">
        <v>5</v>
      </c>
      <c r="BX156" s="27">
        <v>3</v>
      </c>
      <c r="BY156" s="27">
        <v>2</v>
      </c>
      <c r="BZ156" s="83">
        <f t="shared" si="71"/>
        <v>49</v>
      </c>
      <c r="CA156" s="84">
        <f t="shared" si="72"/>
        <v>49</v>
      </c>
    </row>
    <row r="157" spans="1:79" s="34" customFormat="1" ht="21" hidden="1">
      <c r="A157" s="46"/>
      <c r="B157" s="47"/>
      <c r="C157" s="48"/>
      <c r="D157" s="46"/>
      <c r="E157" s="46"/>
      <c r="F157" s="46"/>
      <c r="G157" s="46"/>
      <c r="H157" s="49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52"/>
      <c r="AY157" s="53" t="s">
        <v>149</v>
      </c>
      <c r="AZ157" s="54"/>
      <c r="BA157" s="27">
        <v>15</v>
      </c>
      <c r="BB157" s="55">
        <v>30</v>
      </c>
      <c r="BC157" s="27" t="s">
        <v>173</v>
      </c>
      <c r="BD157" s="85">
        <f t="shared" si="68"/>
        <v>15</v>
      </c>
      <c r="BE157" s="51">
        <v>5</v>
      </c>
      <c r="BF157" s="56">
        <v>3.9</v>
      </c>
      <c r="BG157" s="56">
        <v>1.1499999999999999</v>
      </c>
      <c r="BH157" s="86">
        <f t="shared" si="69"/>
        <v>3.9</v>
      </c>
      <c r="BI157" s="51">
        <v>4.5</v>
      </c>
      <c r="BJ157" s="56">
        <v>8.1999999999999993</v>
      </c>
      <c r="BK157" s="56">
        <v>15</v>
      </c>
      <c r="BL157" s="56">
        <v>25</v>
      </c>
      <c r="BM157" s="86">
        <f t="shared" si="70"/>
        <v>8.1999999999999993</v>
      </c>
      <c r="BN157" s="51">
        <v>5</v>
      </c>
      <c r="BO157" s="27">
        <v>2</v>
      </c>
      <c r="BP157" s="27">
        <v>3</v>
      </c>
      <c r="BQ157" s="27">
        <v>2</v>
      </c>
      <c r="BR157" s="27">
        <v>3</v>
      </c>
      <c r="BS157" s="27">
        <v>2</v>
      </c>
      <c r="BT157" s="27">
        <v>3</v>
      </c>
      <c r="BU157" s="27">
        <v>4</v>
      </c>
      <c r="BV157" s="27">
        <v>5.5</v>
      </c>
      <c r="BW157" s="27">
        <v>5</v>
      </c>
      <c r="BX157" s="27">
        <v>3</v>
      </c>
      <c r="BY157" s="27">
        <v>2</v>
      </c>
      <c r="BZ157" s="83">
        <f t="shared" si="71"/>
        <v>49</v>
      </c>
      <c r="CA157" s="84">
        <f t="shared" si="72"/>
        <v>49</v>
      </c>
    </row>
    <row r="158" spans="1:79" s="34" customFormat="1" ht="21" hidden="1">
      <c r="A158" s="46"/>
      <c r="B158" s="47"/>
      <c r="C158" s="48"/>
      <c r="D158" s="46"/>
      <c r="E158" s="46"/>
      <c r="F158" s="46"/>
      <c r="G158" s="46"/>
      <c r="H158" s="49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52"/>
      <c r="AY158" s="53" t="s">
        <v>150</v>
      </c>
      <c r="AZ158" s="54"/>
      <c r="BA158" s="27">
        <v>15</v>
      </c>
      <c r="BB158" s="55">
        <v>30</v>
      </c>
      <c r="BC158" s="27" t="s">
        <v>173</v>
      </c>
      <c r="BD158" s="85">
        <f t="shared" si="68"/>
        <v>15</v>
      </c>
      <c r="BE158" s="51">
        <v>5</v>
      </c>
      <c r="BF158" s="56">
        <v>3.9</v>
      </c>
      <c r="BG158" s="56">
        <v>1.1499999999999999</v>
      </c>
      <c r="BH158" s="86">
        <f t="shared" si="69"/>
        <v>3.9</v>
      </c>
      <c r="BI158" s="51">
        <v>4.5</v>
      </c>
      <c r="BJ158" s="56">
        <v>8</v>
      </c>
      <c r="BK158" s="56">
        <v>14.5</v>
      </c>
      <c r="BL158" s="56">
        <v>22.5</v>
      </c>
      <c r="BM158" s="86">
        <f t="shared" si="70"/>
        <v>8</v>
      </c>
      <c r="BN158" s="51">
        <v>4.5</v>
      </c>
      <c r="BO158" s="27">
        <v>2</v>
      </c>
      <c r="BP158" s="27">
        <v>3</v>
      </c>
      <c r="BQ158" s="27">
        <v>2</v>
      </c>
      <c r="BR158" s="27">
        <v>3</v>
      </c>
      <c r="BS158" s="27">
        <v>2</v>
      </c>
      <c r="BT158" s="27">
        <v>3</v>
      </c>
      <c r="BU158" s="27">
        <v>4</v>
      </c>
      <c r="BV158" s="27">
        <v>6</v>
      </c>
      <c r="BW158" s="27">
        <v>5</v>
      </c>
      <c r="BX158" s="27">
        <v>3</v>
      </c>
      <c r="BY158" s="27">
        <v>2</v>
      </c>
      <c r="BZ158" s="83">
        <f t="shared" si="71"/>
        <v>49</v>
      </c>
      <c r="CA158" s="84">
        <f t="shared" si="72"/>
        <v>49</v>
      </c>
    </row>
    <row r="159" spans="1:79" s="34" customFormat="1" ht="21" hidden="1">
      <c r="A159" s="46"/>
      <c r="B159" s="47"/>
      <c r="C159" s="48"/>
      <c r="D159" s="46"/>
      <c r="E159" s="46"/>
      <c r="F159" s="46"/>
      <c r="G159" s="46"/>
      <c r="H159" s="49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52"/>
      <c r="AY159" s="53"/>
      <c r="AZ159" s="54"/>
      <c r="BA159" s="27"/>
      <c r="BB159" s="55"/>
      <c r="BC159" s="27"/>
      <c r="BD159" s="37"/>
      <c r="BE159" s="51"/>
      <c r="BF159" s="56"/>
      <c r="BG159" s="56"/>
      <c r="BH159" s="39"/>
      <c r="BI159" s="51"/>
      <c r="BJ159" s="56"/>
      <c r="BK159" s="56"/>
      <c r="BL159" s="56"/>
      <c r="BM159" s="39"/>
      <c r="BN159" s="51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9"/>
    </row>
    <row r="160" spans="1:79" s="34" customFormat="1" ht="21" hidden="1">
      <c r="A160" s="46"/>
      <c r="B160" s="47"/>
      <c r="C160" s="48"/>
      <c r="D160" s="46"/>
      <c r="E160" s="46"/>
      <c r="F160" s="46"/>
      <c r="G160" s="46"/>
      <c r="H160" s="49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52"/>
      <c r="AY160" s="53"/>
      <c r="AZ160" s="54"/>
      <c r="BA160" s="27"/>
      <c r="BB160" s="55"/>
      <c r="BC160" s="27"/>
      <c r="BD160" s="37"/>
      <c r="BE160" s="51"/>
      <c r="BF160" s="56"/>
      <c r="BG160" s="56"/>
      <c r="BH160" s="39"/>
      <c r="BI160" s="51"/>
      <c r="BJ160" s="56"/>
      <c r="BK160" s="56"/>
      <c r="BL160" s="56"/>
      <c r="BM160" s="39"/>
      <c r="BN160" s="51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9"/>
    </row>
    <row r="161" spans="1:79" s="34" customFormat="1" ht="21" hidden="1">
      <c r="A161" s="46"/>
      <c r="B161" s="47"/>
      <c r="C161" s="48"/>
      <c r="D161" s="46"/>
      <c r="E161" s="46"/>
      <c r="F161" s="46"/>
      <c r="G161" s="46"/>
      <c r="H161" s="49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52"/>
      <c r="AY161" s="53"/>
      <c r="AZ161" s="54"/>
      <c r="BA161" s="27"/>
      <c r="BB161" s="55"/>
      <c r="BC161" s="27"/>
      <c r="BD161" s="37"/>
      <c r="BE161" s="51"/>
      <c r="BF161" s="56"/>
      <c r="BG161" s="56"/>
      <c r="BH161" s="39"/>
      <c r="BI161" s="51"/>
      <c r="BJ161" s="56"/>
      <c r="BK161" s="56"/>
      <c r="BL161" s="56"/>
      <c r="BM161" s="39"/>
      <c r="BN161" s="51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9"/>
    </row>
    <row r="162" spans="1:79" s="34" customFormat="1" ht="21" hidden="1">
      <c r="A162" s="46"/>
      <c r="B162" s="47"/>
      <c r="C162" s="48"/>
      <c r="D162" s="46"/>
      <c r="E162" s="46"/>
      <c r="F162" s="46"/>
      <c r="G162" s="46"/>
      <c r="H162" s="49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52"/>
      <c r="AY162" s="53"/>
      <c r="AZ162" s="54"/>
      <c r="BA162" s="27"/>
      <c r="BB162" s="55"/>
      <c r="BC162" s="27"/>
      <c r="BD162" s="37"/>
      <c r="BE162" s="51"/>
      <c r="BF162" s="56"/>
      <c r="BG162" s="56"/>
      <c r="BH162" s="39"/>
      <c r="BI162" s="51"/>
      <c r="BJ162" s="56"/>
      <c r="BK162" s="56"/>
      <c r="BL162" s="56"/>
      <c r="BM162" s="39"/>
      <c r="BN162" s="51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9"/>
    </row>
    <row r="163" spans="1:79" s="34" customFormat="1" ht="21" hidden="1">
      <c r="A163" s="46"/>
      <c r="B163" s="47"/>
      <c r="C163" s="48"/>
      <c r="D163" s="46"/>
      <c r="E163" s="46"/>
      <c r="F163" s="46"/>
      <c r="G163" s="46"/>
      <c r="H163" s="49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52"/>
      <c r="AY163" s="53"/>
      <c r="AZ163" s="54"/>
      <c r="BA163" s="27"/>
      <c r="BB163" s="55"/>
      <c r="BC163" s="27"/>
      <c r="BD163" s="37"/>
      <c r="BE163" s="51"/>
      <c r="BF163" s="56"/>
      <c r="BG163" s="56"/>
      <c r="BH163" s="39"/>
      <c r="BI163" s="51"/>
      <c r="BJ163" s="56"/>
      <c r="BK163" s="56"/>
      <c r="BL163" s="56"/>
      <c r="BM163" s="39"/>
      <c r="BN163" s="51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9"/>
    </row>
    <row r="164" spans="1:79" s="34" customFormat="1" ht="21" hidden="1">
      <c r="A164" s="46"/>
      <c r="B164" s="47"/>
      <c r="C164" s="48"/>
      <c r="D164" s="46"/>
      <c r="E164" s="46"/>
      <c r="F164" s="46"/>
      <c r="G164" s="46"/>
      <c r="H164" s="49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52"/>
      <c r="AY164" s="53"/>
      <c r="AZ164" s="54"/>
      <c r="BA164" s="54"/>
      <c r="BB164" s="54"/>
      <c r="BC164" s="27"/>
      <c r="BD164" s="57"/>
      <c r="BE164" s="51"/>
      <c r="BF164" s="56"/>
      <c r="BG164" s="56"/>
      <c r="BH164" s="58"/>
      <c r="BI164" s="51"/>
      <c r="BJ164" s="59"/>
      <c r="BK164" s="59"/>
      <c r="BL164" s="59"/>
      <c r="BM164" s="60"/>
      <c r="BN164" s="51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9"/>
    </row>
    <row r="165" spans="1:79" s="34" customFormat="1" ht="21" hidden="1">
      <c r="A165" s="46"/>
      <c r="B165" s="47"/>
      <c r="C165" s="48"/>
      <c r="D165" s="46"/>
      <c r="E165" s="46"/>
      <c r="F165" s="46"/>
      <c r="G165" s="46"/>
      <c r="H165" s="49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52"/>
      <c r="AY165" s="53"/>
      <c r="AZ165" s="54"/>
      <c r="BA165" s="54"/>
      <c r="BB165" s="54"/>
      <c r="BC165" s="27"/>
      <c r="BD165" s="57"/>
      <c r="BE165" s="51"/>
      <c r="BF165" s="56"/>
      <c r="BG165" s="56"/>
      <c r="BH165" s="58"/>
      <c r="BI165" s="51"/>
      <c r="BJ165" s="59"/>
      <c r="BK165" s="59"/>
      <c r="BL165" s="59"/>
      <c r="BM165" s="60"/>
      <c r="BN165" s="51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9"/>
    </row>
    <row r="166" spans="1:79" s="34" customFormat="1" ht="21" hidden="1">
      <c r="A166" s="46"/>
      <c r="B166" s="47"/>
      <c r="C166" s="48"/>
      <c r="D166" s="46"/>
      <c r="E166" s="46"/>
      <c r="F166" s="46"/>
      <c r="G166" s="46"/>
      <c r="H166" s="49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52"/>
      <c r="AY166" s="53"/>
      <c r="AZ166" s="54"/>
      <c r="BA166" s="54"/>
      <c r="BB166" s="54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27"/>
      <c r="BP166" s="129"/>
      <c r="BQ166" s="129"/>
      <c r="BR166" s="129"/>
      <c r="BS166" s="129"/>
      <c r="BT166" s="129"/>
      <c r="BU166" s="129"/>
      <c r="BV166" s="27"/>
      <c r="BW166" s="27"/>
      <c r="BX166" s="27"/>
      <c r="BY166" s="27"/>
      <c r="BZ166" s="27"/>
      <c r="CA166" s="29"/>
    </row>
    <row r="167" spans="1:79" s="34" customFormat="1" ht="21" hidden="1">
      <c r="A167" s="46"/>
      <c r="B167" s="47"/>
      <c r="C167" s="48"/>
      <c r="D167" s="46"/>
      <c r="E167" s="46"/>
      <c r="F167" s="46"/>
      <c r="G167" s="46"/>
      <c r="H167" s="49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52"/>
      <c r="AY167" s="53"/>
      <c r="AZ167" s="54"/>
      <c r="BA167" s="54"/>
      <c r="BB167" s="54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27"/>
      <c r="BP167" s="129"/>
      <c r="BQ167" s="129"/>
      <c r="BR167" s="129"/>
      <c r="BS167" s="129"/>
      <c r="BT167" s="129"/>
      <c r="BU167" s="129"/>
      <c r="BV167" s="27"/>
      <c r="BW167" s="27"/>
      <c r="BX167" s="27"/>
      <c r="BY167" s="27"/>
      <c r="BZ167" s="27"/>
      <c r="CA167" s="29"/>
    </row>
    <row r="168" spans="1:79" s="34" customFormat="1" ht="23.25" hidden="1">
      <c r="A168" s="46"/>
      <c r="B168" s="47"/>
      <c r="C168" s="48"/>
      <c r="D168" s="46"/>
      <c r="E168" s="46"/>
      <c r="F168" s="46"/>
      <c r="G168" s="46"/>
      <c r="H168" s="49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52"/>
      <c r="AY168" s="50"/>
      <c r="BC168" s="30"/>
      <c r="BD168" s="37"/>
      <c r="BE168" s="35"/>
      <c r="BF168" s="26"/>
      <c r="BG168" s="26"/>
      <c r="BH168" s="39"/>
      <c r="BI168" s="35"/>
      <c r="BJ168" s="26"/>
      <c r="BK168" s="26"/>
      <c r="BL168" s="26"/>
      <c r="BM168" s="39"/>
      <c r="BN168" s="35"/>
      <c r="BO168" s="32"/>
      <c r="BP168" s="30"/>
      <c r="BQ168" s="31"/>
      <c r="BR168" s="26"/>
      <c r="BS168" s="31"/>
      <c r="BT168" s="26"/>
      <c r="BU168" s="31"/>
      <c r="BV168" s="32"/>
      <c r="BW168" s="32"/>
      <c r="BX168" s="32"/>
      <c r="BY168" s="32"/>
      <c r="BZ168" s="32"/>
      <c r="CA168" s="33"/>
    </row>
    <row r="169" spans="1:79" s="34" customFormat="1" ht="23.25" hidden="1">
      <c r="A169" s="46"/>
      <c r="B169" s="47"/>
      <c r="C169" s="48"/>
      <c r="D169" s="46"/>
      <c r="E169" s="46"/>
      <c r="F169" s="46"/>
      <c r="G169" s="46"/>
      <c r="H169" s="49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52"/>
      <c r="AY169" s="50"/>
      <c r="BC169" s="30"/>
      <c r="BD169" s="37"/>
      <c r="BE169" s="35"/>
      <c r="BF169" s="26"/>
      <c r="BG169" s="26"/>
      <c r="BH169" s="39"/>
      <c r="BI169" s="35"/>
      <c r="BJ169" s="26"/>
      <c r="BK169" s="26"/>
      <c r="BL169" s="26"/>
      <c r="BM169" s="39"/>
      <c r="BN169" s="35"/>
      <c r="BO169" s="32"/>
      <c r="BP169" s="30"/>
      <c r="BQ169" s="31"/>
      <c r="BR169" s="26"/>
      <c r="BS169" s="31"/>
      <c r="BT169" s="26"/>
      <c r="BU169" s="31"/>
      <c r="BV169" s="32"/>
      <c r="BW169" s="32"/>
      <c r="BX169" s="32"/>
      <c r="BY169" s="32"/>
      <c r="BZ169" s="32"/>
      <c r="CA169" s="33"/>
    </row>
    <row r="170" spans="1:79" s="34" customFormat="1" ht="23.25" hidden="1">
      <c r="A170" s="46"/>
      <c r="B170" s="47"/>
      <c r="C170" s="48"/>
      <c r="D170" s="46"/>
      <c r="E170" s="46"/>
      <c r="F170" s="46"/>
      <c r="G170" s="46"/>
      <c r="H170" s="49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52"/>
      <c r="AY170" s="50"/>
      <c r="BC170" s="30"/>
      <c r="BD170" s="37"/>
      <c r="BE170" s="35"/>
      <c r="BF170" s="26"/>
      <c r="BG170" s="26"/>
      <c r="BH170" s="39"/>
      <c r="BI170" s="35"/>
      <c r="BJ170" s="26"/>
      <c r="BK170" s="26"/>
      <c r="BL170" s="26"/>
      <c r="BM170" s="39"/>
      <c r="BN170" s="35"/>
      <c r="BO170" s="32"/>
      <c r="BP170" s="30"/>
      <c r="BQ170" s="31"/>
      <c r="BR170" s="26"/>
      <c r="BS170" s="31"/>
      <c r="BT170" s="26"/>
      <c r="BU170" s="31"/>
      <c r="BV170" s="32"/>
      <c r="BW170" s="32"/>
      <c r="BX170" s="32"/>
      <c r="BY170" s="32"/>
      <c r="BZ170" s="32"/>
      <c r="CA170" s="33"/>
    </row>
    <row r="171" spans="1:79" s="34" customFormat="1" ht="23.25" hidden="1">
      <c r="A171" s="46"/>
      <c r="B171" s="47"/>
      <c r="C171" s="48"/>
      <c r="D171" s="46"/>
      <c r="E171" s="46"/>
      <c r="F171" s="46"/>
      <c r="G171" s="46"/>
      <c r="H171" s="49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52"/>
      <c r="AY171" s="50"/>
      <c r="BC171" s="30"/>
      <c r="BD171" s="37"/>
      <c r="BE171" s="35"/>
      <c r="BF171" s="26"/>
      <c r="BG171" s="26"/>
      <c r="BH171" s="39"/>
      <c r="BI171" s="35"/>
      <c r="BJ171" s="26"/>
      <c r="BK171" s="26"/>
      <c r="BL171" s="26"/>
      <c r="BM171" s="39"/>
      <c r="BN171" s="35"/>
      <c r="BO171" s="32"/>
      <c r="BP171" s="30"/>
      <c r="BQ171" s="31"/>
      <c r="BR171" s="26"/>
      <c r="BS171" s="31"/>
      <c r="BT171" s="26"/>
      <c r="BU171" s="31"/>
      <c r="BV171" s="32"/>
      <c r="BW171" s="32"/>
      <c r="BX171" s="32"/>
      <c r="BY171" s="32"/>
      <c r="BZ171" s="32"/>
      <c r="CA171" s="33"/>
    </row>
    <row r="172" spans="1:79" s="34" customFormat="1" ht="23.25" hidden="1">
      <c r="A172" s="46"/>
      <c r="B172" s="47"/>
      <c r="C172" s="48"/>
      <c r="D172" s="46"/>
      <c r="E172" s="46"/>
      <c r="F172" s="46"/>
      <c r="G172" s="46"/>
      <c r="H172" s="49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52"/>
      <c r="AY172" s="50"/>
      <c r="BC172" s="30"/>
      <c r="BD172" s="37"/>
      <c r="BE172" s="35"/>
      <c r="BF172" s="26"/>
      <c r="BG172" s="26"/>
      <c r="BH172" s="39"/>
      <c r="BI172" s="35"/>
      <c r="BJ172" s="26"/>
      <c r="BK172" s="26"/>
      <c r="BL172" s="26"/>
      <c r="BM172" s="39"/>
      <c r="BN172" s="35"/>
      <c r="BO172" s="32"/>
      <c r="BP172" s="30"/>
      <c r="BQ172" s="31"/>
      <c r="BR172" s="26"/>
      <c r="BS172" s="31"/>
      <c r="BT172" s="26"/>
      <c r="BU172" s="31"/>
      <c r="BV172" s="32"/>
      <c r="BW172" s="32"/>
      <c r="BX172" s="32"/>
      <c r="BY172" s="32"/>
      <c r="BZ172" s="32"/>
      <c r="CA172" s="33"/>
    </row>
    <row r="173" spans="1:79" s="34" customFormat="1" ht="23.25" hidden="1">
      <c r="A173" s="46"/>
      <c r="B173" s="47"/>
      <c r="C173" s="48"/>
      <c r="D173" s="46"/>
      <c r="E173" s="46"/>
      <c r="F173" s="46"/>
      <c r="G173" s="46"/>
      <c r="H173" s="49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52"/>
      <c r="AY173" s="50"/>
      <c r="BC173" s="30"/>
      <c r="BD173" s="37"/>
      <c r="BE173" s="35"/>
      <c r="BF173" s="26"/>
      <c r="BG173" s="26"/>
      <c r="BH173" s="39"/>
      <c r="BI173" s="35"/>
      <c r="BJ173" s="26"/>
      <c r="BK173" s="26"/>
      <c r="BL173" s="26"/>
      <c r="BM173" s="39"/>
      <c r="BN173" s="35"/>
      <c r="BO173" s="32"/>
      <c r="BP173" s="30"/>
      <c r="BQ173" s="31"/>
      <c r="BR173" s="26"/>
      <c r="BS173" s="31"/>
      <c r="BT173" s="26"/>
      <c r="BU173" s="31"/>
      <c r="BV173" s="32"/>
      <c r="BW173" s="32"/>
      <c r="BX173" s="32"/>
      <c r="BY173" s="32"/>
      <c r="BZ173" s="32"/>
      <c r="CA173" s="33"/>
    </row>
    <row r="174" spans="1:79" s="34" customFormat="1" ht="23.25" hidden="1">
      <c r="A174" s="46"/>
      <c r="B174" s="47"/>
      <c r="C174" s="48"/>
      <c r="D174" s="46"/>
      <c r="E174" s="46"/>
      <c r="F174" s="46"/>
      <c r="G174" s="46"/>
      <c r="H174" s="49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52"/>
      <c r="AY174" s="50"/>
      <c r="BC174" s="30"/>
      <c r="BD174" s="37"/>
      <c r="BE174" s="35"/>
      <c r="BF174" s="26"/>
      <c r="BG174" s="26"/>
      <c r="BH174" s="39"/>
      <c r="BI174" s="35"/>
      <c r="BJ174" s="26"/>
      <c r="BK174" s="26"/>
      <c r="BL174" s="26"/>
      <c r="BM174" s="39"/>
      <c r="BN174" s="35"/>
      <c r="BO174" s="32"/>
      <c r="BP174" s="30"/>
      <c r="BQ174" s="31"/>
      <c r="BR174" s="26"/>
      <c r="BS174" s="31"/>
      <c r="BT174" s="26"/>
      <c r="BU174" s="31"/>
      <c r="BV174" s="32"/>
      <c r="BW174" s="32"/>
      <c r="BX174" s="32"/>
      <c r="BY174" s="32"/>
      <c r="BZ174" s="32"/>
      <c r="CA174" s="33"/>
    </row>
    <row r="175" spans="1:79" s="34" customFormat="1" ht="23.25" hidden="1">
      <c r="A175" s="46"/>
      <c r="B175" s="47"/>
      <c r="C175" s="48"/>
      <c r="D175" s="46"/>
      <c r="E175" s="46"/>
      <c r="F175" s="46"/>
      <c r="G175" s="46"/>
      <c r="H175" s="49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52"/>
      <c r="AY175" s="50"/>
      <c r="BC175" s="30"/>
      <c r="BD175" s="37"/>
      <c r="BE175" s="35"/>
      <c r="BF175" s="26"/>
      <c r="BG175" s="26"/>
      <c r="BH175" s="39"/>
      <c r="BI175" s="35"/>
      <c r="BJ175" s="26"/>
      <c r="BK175" s="26"/>
      <c r="BL175" s="26"/>
      <c r="BM175" s="39"/>
      <c r="BN175" s="35"/>
      <c r="BO175" s="32"/>
      <c r="BP175" s="30"/>
      <c r="BQ175" s="31"/>
      <c r="BR175" s="26"/>
      <c r="BS175" s="31"/>
      <c r="BT175" s="26"/>
      <c r="BU175" s="31"/>
      <c r="BV175" s="32"/>
      <c r="BW175" s="32"/>
      <c r="BX175" s="32"/>
      <c r="BY175" s="32"/>
      <c r="BZ175" s="32"/>
      <c r="CA175" s="33"/>
    </row>
    <row r="176" spans="1:79" s="34" customFormat="1" ht="23.25" hidden="1">
      <c r="A176" s="46"/>
      <c r="B176" s="47"/>
      <c r="C176" s="48"/>
      <c r="D176" s="46"/>
      <c r="E176" s="46"/>
      <c r="F176" s="46"/>
      <c r="G176" s="46"/>
      <c r="H176" s="49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52"/>
      <c r="AY176" s="50"/>
      <c r="BC176" s="30"/>
      <c r="BD176" s="37"/>
      <c r="BE176" s="35"/>
      <c r="BF176" s="26"/>
      <c r="BG176" s="26"/>
      <c r="BH176" s="39"/>
      <c r="BI176" s="35"/>
      <c r="BJ176" s="26"/>
      <c r="BK176" s="26"/>
      <c r="BL176" s="26"/>
      <c r="BM176" s="39"/>
      <c r="BN176" s="35"/>
      <c r="BO176" s="32"/>
      <c r="BP176" s="30"/>
      <c r="BQ176" s="31"/>
      <c r="BR176" s="26"/>
      <c r="BS176" s="31"/>
      <c r="BT176" s="26"/>
      <c r="BU176" s="31"/>
      <c r="BV176" s="32"/>
      <c r="BW176" s="32"/>
      <c r="BX176" s="32"/>
      <c r="BY176" s="32"/>
      <c r="BZ176" s="32"/>
      <c r="CA176" s="33"/>
    </row>
    <row r="177" spans="1:66" s="34" customFormat="1" hidden="1">
      <c r="A177" s="46"/>
      <c r="B177" s="47"/>
      <c r="C177" s="48"/>
      <c r="D177" s="46"/>
      <c r="E177" s="46"/>
      <c r="F177" s="46"/>
      <c r="G177" s="46"/>
      <c r="H177" s="49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52"/>
      <c r="BD177" s="38"/>
      <c r="BE177" s="36"/>
      <c r="BH177" s="38"/>
      <c r="BI177" s="36"/>
      <c r="BM177" s="38"/>
      <c r="BN177" s="36"/>
    </row>
    <row r="178" spans="1:66" s="34" customFormat="1" hidden="1">
      <c r="A178" s="46"/>
      <c r="B178" s="47"/>
      <c r="C178" s="48"/>
      <c r="D178" s="46"/>
      <c r="E178" s="46"/>
      <c r="F178" s="46"/>
      <c r="G178" s="46"/>
      <c r="H178" s="49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52"/>
      <c r="BD178" s="38"/>
      <c r="BE178" s="36"/>
      <c r="BH178" s="38"/>
      <c r="BI178" s="36"/>
      <c r="BM178" s="38"/>
      <c r="BN178" s="36"/>
    </row>
    <row r="179" spans="1:66" s="34" customFormat="1" hidden="1">
      <c r="A179" s="46"/>
      <c r="B179" s="47"/>
      <c r="C179" s="48"/>
      <c r="D179" s="46"/>
      <c r="E179" s="46"/>
      <c r="F179" s="46"/>
      <c r="G179" s="46"/>
      <c r="H179" s="49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52"/>
      <c r="BD179" s="38"/>
      <c r="BE179" s="36"/>
      <c r="BH179" s="38"/>
      <c r="BI179" s="36"/>
      <c r="BM179" s="38"/>
      <c r="BN179" s="36"/>
    </row>
    <row r="180" spans="1:66" s="34" customFormat="1" hidden="1">
      <c r="A180" s="46"/>
      <c r="B180" s="47"/>
      <c r="C180" s="48"/>
      <c r="D180" s="46"/>
      <c r="E180" s="46"/>
      <c r="F180" s="46"/>
      <c r="G180" s="46"/>
      <c r="H180" s="49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52"/>
      <c r="BD180" s="38"/>
      <c r="BE180" s="36"/>
      <c r="BH180" s="38"/>
      <c r="BI180" s="36"/>
      <c r="BM180" s="38"/>
      <c r="BN180" s="36"/>
    </row>
    <row r="181" spans="1:66" s="34" customFormat="1" hidden="1">
      <c r="A181" s="46"/>
      <c r="B181" s="47"/>
      <c r="C181" s="48"/>
      <c r="D181" s="46"/>
      <c r="E181" s="46"/>
      <c r="F181" s="46"/>
      <c r="G181" s="46"/>
      <c r="H181" s="49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52"/>
      <c r="BD181" s="38"/>
      <c r="BE181" s="36"/>
      <c r="BH181" s="38"/>
      <c r="BI181" s="36"/>
      <c r="BM181" s="38"/>
      <c r="BN181" s="36"/>
    </row>
    <row r="182" spans="1:66" s="34" customFormat="1" hidden="1">
      <c r="A182" s="46"/>
      <c r="B182" s="47"/>
      <c r="C182" s="48"/>
      <c r="D182" s="46"/>
      <c r="E182" s="46"/>
      <c r="F182" s="46"/>
      <c r="G182" s="46"/>
      <c r="H182" s="49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52"/>
      <c r="BD182" s="38"/>
      <c r="BE182" s="36"/>
      <c r="BH182" s="38"/>
      <c r="BI182" s="36"/>
      <c r="BM182" s="38"/>
      <c r="BN182" s="36"/>
    </row>
    <row r="183" spans="1:66" s="34" customFormat="1" hidden="1">
      <c r="A183" s="46"/>
      <c r="B183" s="47"/>
      <c r="C183" s="48"/>
      <c r="D183" s="46"/>
      <c r="E183" s="46"/>
      <c r="F183" s="46"/>
      <c r="G183" s="46"/>
      <c r="H183" s="49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52"/>
      <c r="BD183" s="38"/>
      <c r="BE183" s="36"/>
      <c r="BH183" s="38"/>
      <c r="BI183" s="36"/>
      <c r="BM183" s="38"/>
      <c r="BN183" s="36"/>
    </row>
    <row r="184" spans="1:66" s="34" customFormat="1" hidden="1">
      <c r="A184" s="46"/>
      <c r="B184" s="47"/>
      <c r="C184" s="48"/>
      <c r="D184" s="46"/>
      <c r="E184" s="46"/>
      <c r="F184" s="46"/>
      <c r="G184" s="46"/>
      <c r="H184" s="49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52"/>
      <c r="BD184" s="38"/>
      <c r="BE184" s="36"/>
      <c r="BH184" s="38"/>
      <c r="BI184" s="36"/>
      <c r="BM184" s="38"/>
      <c r="BN184" s="36"/>
    </row>
    <row r="185" spans="1:66" s="34" customFormat="1" hidden="1">
      <c r="A185" s="46"/>
      <c r="B185" s="47"/>
      <c r="C185" s="48"/>
      <c r="D185" s="46"/>
      <c r="E185" s="46"/>
      <c r="F185" s="46"/>
      <c r="G185" s="46"/>
      <c r="H185" s="49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52"/>
      <c r="BD185" s="38"/>
      <c r="BE185" s="36"/>
      <c r="BH185" s="38"/>
      <c r="BI185" s="36"/>
      <c r="BM185" s="38"/>
      <c r="BN185" s="36"/>
    </row>
    <row r="186" spans="1:66" s="34" customFormat="1" hidden="1">
      <c r="A186" s="46"/>
      <c r="B186" s="47"/>
      <c r="C186" s="48"/>
      <c r="D186" s="46"/>
      <c r="E186" s="46"/>
      <c r="F186" s="46"/>
      <c r="G186" s="46"/>
      <c r="H186" s="49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52"/>
      <c r="BD186" s="38"/>
      <c r="BE186" s="36"/>
      <c r="BH186" s="38"/>
      <c r="BI186" s="36"/>
      <c r="BM186" s="38"/>
      <c r="BN186" s="36"/>
    </row>
    <row r="187" spans="1:66" s="34" customFormat="1" hidden="1">
      <c r="A187" s="46"/>
      <c r="B187" s="47"/>
      <c r="C187" s="48"/>
      <c r="D187" s="46"/>
      <c r="E187" s="46"/>
      <c r="F187" s="46"/>
      <c r="G187" s="46"/>
      <c r="H187" s="49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52"/>
      <c r="BD187" s="38"/>
      <c r="BE187" s="36"/>
      <c r="BH187" s="38"/>
      <c r="BI187" s="36"/>
      <c r="BM187" s="38"/>
      <c r="BN187" s="36"/>
    </row>
    <row r="188" spans="1:66" s="34" customFormat="1" hidden="1">
      <c r="A188" s="46"/>
      <c r="B188" s="47"/>
      <c r="C188" s="48"/>
      <c r="D188" s="46"/>
      <c r="E188" s="46"/>
      <c r="F188" s="46"/>
      <c r="G188" s="46"/>
      <c r="H188" s="49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52"/>
      <c r="BD188" s="38"/>
      <c r="BE188" s="36"/>
      <c r="BH188" s="38"/>
      <c r="BI188" s="36"/>
      <c r="BM188" s="38"/>
      <c r="BN188" s="36"/>
    </row>
    <row r="189" spans="1:66" s="34" customFormat="1" hidden="1">
      <c r="A189" s="46"/>
      <c r="B189" s="47"/>
      <c r="C189" s="48"/>
      <c r="D189" s="46"/>
      <c r="E189" s="46"/>
      <c r="F189" s="46"/>
      <c r="G189" s="46"/>
      <c r="H189" s="49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52"/>
      <c r="BD189" s="38"/>
      <c r="BE189" s="36"/>
      <c r="BH189" s="38"/>
      <c r="BI189" s="36"/>
      <c r="BM189" s="38"/>
      <c r="BN189" s="36"/>
    </row>
    <row r="190" spans="1:66" s="34" customFormat="1" hidden="1">
      <c r="A190" s="46"/>
      <c r="B190" s="47"/>
      <c r="C190" s="48"/>
      <c r="D190" s="46"/>
      <c r="E190" s="46"/>
      <c r="F190" s="46"/>
      <c r="G190" s="46"/>
      <c r="H190" s="49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52"/>
      <c r="BD190" s="38"/>
      <c r="BE190" s="36"/>
      <c r="BH190" s="38"/>
      <c r="BI190" s="36"/>
      <c r="BM190" s="38"/>
      <c r="BN190" s="36"/>
    </row>
    <row r="191" spans="1:66" s="34" customFormat="1" hidden="1">
      <c r="A191" s="46"/>
      <c r="B191" s="47"/>
      <c r="C191" s="48"/>
      <c r="D191" s="46"/>
      <c r="E191" s="46"/>
      <c r="F191" s="46"/>
      <c r="G191" s="46"/>
      <c r="H191" s="49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52"/>
      <c r="BD191" s="38"/>
      <c r="BE191" s="36"/>
      <c r="BH191" s="38"/>
      <c r="BI191" s="36"/>
      <c r="BM191" s="38"/>
      <c r="BN191" s="36"/>
    </row>
    <row r="192" spans="1:66" s="34" customFormat="1" hidden="1">
      <c r="A192" s="46"/>
      <c r="B192" s="47"/>
      <c r="C192" s="48"/>
      <c r="D192" s="46"/>
      <c r="E192" s="46"/>
      <c r="F192" s="46"/>
      <c r="G192" s="46"/>
      <c r="H192" s="49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52"/>
      <c r="BD192" s="38"/>
      <c r="BE192" s="36"/>
      <c r="BH192" s="38"/>
      <c r="BI192" s="36"/>
      <c r="BM192" s="38"/>
      <c r="BN192" s="36"/>
    </row>
    <row r="193" spans="1:66" s="34" customFormat="1" hidden="1">
      <c r="A193" s="46"/>
      <c r="B193" s="47"/>
      <c r="C193" s="48"/>
      <c r="D193" s="46"/>
      <c r="E193" s="46"/>
      <c r="F193" s="46"/>
      <c r="G193" s="46"/>
      <c r="H193" s="49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52"/>
      <c r="BD193" s="38"/>
      <c r="BE193" s="36"/>
      <c r="BH193" s="38"/>
      <c r="BI193" s="36"/>
      <c r="BM193" s="38"/>
      <c r="BN193" s="36"/>
    </row>
    <row r="194" spans="1:66" s="34" customFormat="1" hidden="1">
      <c r="A194" s="46"/>
      <c r="B194" s="47"/>
      <c r="C194" s="48"/>
      <c r="D194" s="46"/>
      <c r="E194" s="46"/>
      <c r="F194" s="46"/>
      <c r="G194" s="46"/>
      <c r="H194" s="49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52"/>
      <c r="BD194" s="38"/>
      <c r="BE194" s="36"/>
      <c r="BH194" s="38"/>
      <c r="BI194" s="36"/>
      <c r="BM194" s="38"/>
      <c r="BN194" s="36"/>
    </row>
    <row r="195" spans="1:66" s="34" customFormat="1" hidden="1">
      <c r="A195" s="46"/>
      <c r="B195" s="47"/>
      <c r="C195" s="48"/>
      <c r="D195" s="46"/>
      <c r="E195" s="46"/>
      <c r="F195" s="46"/>
      <c r="G195" s="46"/>
      <c r="H195" s="49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52"/>
      <c r="BD195" s="38"/>
      <c r="BE195" s="36"/>
      <c r="BH195" s="38"/>
      <c r="BI195" s="36"/>
      <c r="BM195" s="38"/>
      <c r="BN195" s="36"/>
    </row>
    <row r="196" spans="1:66" s="34" customFormat="1" hidden="1">
      <c r="A196" s="46"/>
      <c r="B196" s="47"/>
      <c r="C196" s="48"/>
      <c r="D196" s="46"/>
      <c r="E196" s="46"/>
      <c r="F196" s="46"/>
      <c r="G196" s="46"/>
      <c r="H196" s="49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52"/>
      <c r="BD196" s="38"/>
      <c r="BE196" s="36"/>
      <c r="BH196" s="38"/>
      <c r="BI196" s="36"/>
      <c r="BM196" s="38"/>
      <c r="BN196" s="36"/>
    </row>
    <row r="197" spans="1:66" s="34" customFormat="1" hidden="1">
      <c r="A197" s="46"/>
      <c r="B197" s="47"/>
      <c r="C197" s="48"/>
      <c r="D197" s="46"/>
      <c r="E197" s="46"/>
      <c r="F197" s="46"/>
      <c r="G197" s="46"/>
      <c r="H197" s="49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52"/>
      <c r="BD197" s="38"/>
      <c r="BE197" s="36"/>
      <c r="BH197" s="38"/>
      <c r="BI197" s="36"/>
      <c r="BM197" s="38"/>
      <c r="BN197" s="36"/>
    </row>
    <row r="198" spans="1:66" s="34" customFormat="1" hidden="1">
      <c r="A198" s="46"/>
      <c r="B198" s="47"/>
      <c r="C198" s="48"/>
      <c r="D198" s="46"/>
      <c r="E198" s="46"/>
      <c r="F198" s="46"/>
      <c r="G198" s="46"/>
      <c r="H198" s="49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52"/>
      <c r="BD198" s="38"/>
      <c r="BE198" s="36"/>
      <c r="BH198" s="38"/>
      <c r="BI198" s="36"/>
      <c r="BM198" s="38"/>
      <c r="BN198" s="36"/>
    </row>
    <row r="199" spans="1:66" s="34" customFormat="1" hidden="1">
      <c r="A199" s="46"/>
      <c r="B199" s="47"/>
      <c r="C199" s="48"/>
      <c r="D199" s="46"/>
      <c r="E199" s="46"/>
      <c r="F199" s="46"/>
      <c r="G199" s="46"/>
      <c r="H199" s="49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52"/>
      <c r="BD199" s="38"/>
      <c r="BE199" s="36"/>
      <c r="BH199" s="38"/>
      <c r="BI199" s="36"/>
      <c r="BM199" s="38"/>
      <c r="BN199" s="36"/>
    </row>
    <row r="200" spans="1:66" s="34" customFormat="1" hidden="1">
      <c r="A200" s="46"/>
      <c r="B200" s="47"/>
      <c r="C200" s="48"/>
      <c r="D200" s="46"/>
      <c r="E200" s="46"/>
      <c r="F200" s="46"/>
      <c r="G200" s="46"/>
      <c r="H200" s="49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52"/>
      <c r="BD200" s="38"/>
      <c r="BE200" s="36"/>
      <c r="BH200" s="38"/>
      <c r="BI200" s="36"/>
      <c r="BM200" s="38"/>
      <c r="BN200" s="36"/>
    </row>
    <row r="201" spans="1:66" s="34" customFormat="1" hidden="1">
      <c r="A201" s="46"/>
      <c r="B201" s="47"/>
      <c r="C201" s="48"/>
      <c r="D201" s="46"/>
      <c r="E201" s="46"/>
      <c r="F201" s="46"/>
      <c r="G201" s="46"/>
      <c r="H201" s="49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52"/>
      <c r="BD201" s="38"/>
      <c r="BE201" s="36"/>
      <c r="BH201" s="38"/>
      <c r="BI201" s="36"/>
      <c r="BM201" s="38"/>
      <c r="BN201" s="36"/>
    </row>
    <row r="202" spans="1:66" s="34" customFormat="1" hidden="1">
      <c r="A202" s="46"/>
      <c r="B202" s="47"/>
      <c r="C202" s="48"/>
      <c r="D202" s="46"/>
      <c r="E202" s="46"/>
      <c r="F202" s="46"/>
      <c r="G202" s="46"/>
      <c r="H202" s="49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52"/>
      <c r="BD202" s="38"/>
      <c r="BE202" s="36"/>
      <c r="BH202" s="38"/>
      <c r="BI202" s="36"/>
      <c r="BM202" s="38"/>
      <c r="BN202" s="36"/>
    </row>
    <row r="203" spans="1:66" s="34" customFormat="1" hidden="1">
      <c r="A203" s="46"/>
      <c r="B203" s="47"/>
      <c r="C203" s="48"/>
      <c r="D203" s="46"/>
      <c r="E203" s="46"/>
      <c r="F203" s="46"/>
      <c r="G203" s="46"/>
      <c r="H203" s="49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52"/>
      <c r="BD203" s="38"/>
      <c r="BE203" s="36"/>
      <c r="BH203" s="38"/>
      <c r="BI203" s="36"/>
      <c r="BM203" s="38"/>
      <c r="BN203" s="36"/>
    </row>
    <row r="204" spans="1:66" s="34" customFormat="1" hidden="1">
      <c r="A204" s="46"/>
      <c r="B204" s="47"/>
      <c r="C204" s="48"/>
      <c r="D204" s="46"/>
      <c r="E204" s="46"/>
      <c r="F204" s="46"/>
      <c r="G204" s="46"/>
      <c r="H204" s="49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52"/>
      <c r="BD204" s="38"/>
      <c r="BE204" s="36"/>
      <c r="BH204" s="38"/>
      <c r="BI204" s="36"/>
      <c r="BM204" s="38"/>
      <c r="BN204" s="36"/>
    </row>
    <row r="205" spans="1:66" s="34" customFormat="1" hidden="1">
      <c r="A205" s="46"/>
      <c r="B205" s="47"/>
      <c r="C205" s="48"/>
      <c r="D205" s="46"/>
      <c r="E205" s="46"/>
      <c r="F205" s="46"/>
      <c r="G205" s="46"/>
      <c r="H205" s="49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52"/>
      <c r="BD205" s="38"/>
      <c r="BE205" s="36"/>
      <c r="BH205" s="38"/>
      <c r="BI205" s="36"/>
      <c r="BM205" s="38"/>
      <c r="BN205" s="36"/>
    </row>
    <row r="206" spans="1:66" s="34" customFormat="1" hidden="1">
      <c r="A206" s="46"/>
      <c r="B206" s="47"/>
      <c r="C206" s="48"/>
      <c r="D206" s="46"/>
      <c r="E206" s="46"/>
      <c r="F206" s="46"/>
      <c r="G206" s="46"/>
      <c r="H206" s="49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52"/>
      <c r="BD206" s="38"/>
      <c r="BE206" s="36"/>
      <c r="BH206" s="38"/>
      <c r="BI206" s="36"/>
      <c r="BM206" s="38"/>
      <c r="BN206" s="36"/>
    </row>
    <row r="207" spans="1:66" s="34" customFormat="1" hidden="1">
      <c r="A207" s="46"/>
      <c r="B207" s="47"/>
      <c r="C207" s="48"/>
      <c r="D207" s="46"/>
      <c r="E207" s="46"/>
      <c r="F207" s="46"/>
      <c r="G207" s="46"/>
      <c r="H207" s="49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52"/>
      <c r="BD207" s="38"/>
      <c r="BE207" s="36"/>
      <c r="BH207" s="38"/>
      <c r="BI207" s="36"/>
      <c r="BM207" s="38"/>
      <c r="BN207" s="36"/>
    </row>
    <row r="208" spans="1:66" s="34" customFormat="1" hidden="1">
      <c r="A208" s="46"/>
      <c r="B208" s="47"/>
      <c r="C208" s="48"/>
      <c r="D208" s="46"/>
      <c r="E208" s="46"/>
      <c r="F208" s="46"/>
      <c r="G208" s="46"/>
      <c r="H208" s="49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52"/>
      <c r="BD208" s="38"/>
      <c r="BE208" s="36"/>
      <c r="BH208" s="38"/>
      <c r="BI208" s="36"/>
      <c r="BM208" s="38"/>
      <c r="BN208" s="36"/>
    </row>
    <row r="209" spans="1:66" s="34" customFormat="1" hidden="1">
      <c r="A209" s="46"/>
      <c r="B209" s="47"/>
      <c r="C209" s="48"/>
      <c r="D209" s="46"/>
      <c r="E209" s="46"/>
      <c r="F209" s="46"/>
      <c r="G209" s="46"/>
      <c r="H209" s="49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52"/>
      <c r="BD209" s="38"/>
      <c r="BE209" s="36"/>
      <c r="BH209" s="38"/>
      <c r="BI209" s="36"/>
      <c r="BM209" s="38"/>
      <c r="BN209" s="36"/>
    </row>
    <row r="210" spans="1:66" s="34" customFormat="1" hidden="1">
      <c r="A210" s="46"/>
      <c r="B210" s="47"/>
      <c r="C210" s="48"/>
      <c r="D210" s="46"/>
      <c r="E210" s="46"/>
      <c r="F210" s="46"/>
      <c r="G210" s="46"/>
      <c r="H210" s="49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52"/>
      <c r="BD210" s="38"/>
      <c r="BE210" s="36"/>
      <c r="BH210" s="38"/>
      <c r="BI210" s="36"/>
      <c r="BM210" s="38"/>
      <c r="BN210" s="36"/>
    </row>
    <row r="211" spans="1:66" s="34" customFormat="1" hidden="1">
      <c r="A211" s="46"/>
      <c r="B211" s="47"/>
      <c r="C211" s="48"/>
      <c r="D211" s="46"/>
      <c r="E211" s="46"/>
      <c r="F211" s="46"/>
      <c r="G211" s="46"/>
      <c r="H211" s="49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52"/>
      <c r="BD211" s="38"/>
      <c r="BE211" s="36"/>
      <c r="BH211" s="38"/>
      <c r="BI211" s="36"/>
      <c r="BM211" s="38"/>
      <c r="BN211" s="36"/>
    </row>
    <row r="212" spans="1:66" s="34" customFormat="1" hidden="1">
      <c r="A212" s="46"/>
      <c r="B212" s="47"/>
      <c r="C212" s="48"/>
      <c r="D212" s="46"/>
      <c r="E212" s="46"/>
      <c r="F212" s="46"/>
      <c r="G212" s="46"/>
      <c r="H212" s="49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52"/>
      <c r="BD212" s="38"/>
      <c r="BE212" s="36"/>
      <c r="BH212" s="38"/>
      <c r="BI212" s="36"/>
      <c r="BM212" s="38"/>
      <c r="BN212" s="36"/>
    </row>
    <row r="213" spans="1:66" s="34" customFormat="1" hidden="1">
      <c r="A213" s="46"/>
      <c r="B213" s="47"/>
      <c r="C213" s="48"/>
      <c r="D213" s="46"/>
      <c r="E213" s="46"/>
      <c r="F213" s="46"/>
      <c r="G213" s="46"/>
      <c r="H213" s="49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52"/>
      <c r="BD213" s="38"/>
      <c r="BE213" s="36"/>
      <c r="BH213" s="38"/>
      <c r="BI213" s="36"/>
      <c r="BM213" s="38"/>
      <c r="BN213" s="36"/>
    </row>
    <row r="214" spans="1:66" s="34" customFormat="1" hidden="1">
      <c r="A214" s="46"/>
      <c r="B214" s="47"/>
      <c r="C214" s="48"/>
      <c r="D214" s="46"/>
      <c r="E214" s="46"/>
      <c r="F214" s="46"/>
      <c r="G214" s="46"/>
      <c r="H214" s="49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52"/>
      <c r="BD214" s="38"/>
      <c r="BE214" s="36"/>
      <c r="BH214" s="38"/>
      <c r="BI214" s="36"/>
      <c r="BM214" s="38"/>
      <c r="BN214" s="36"/>
    </row>
    <row r="215" spans="1:66" s="34" customFormat="1" hidden="1">
      <c r="A215" s="46"/>
      <c r="B215" s="47"/>
      <c r="C215" s="48"/>
      <c r="D215" s="46"/>
      <c r="E215" s="46"/>
      <c r="F215" s="46"/>
      <c r="G215" s="46"/>
      <c r="H215" s="49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52"/>
      <c r="BD215" s="38"/>
      <c r="BE215" s="36"/>
      <c r="BH215" s="38"/>
      <c r="BI215" s="36"/>
      <c r="BM215" s="38"/>
      <c r="BN215" s="36"/>
    </row>
    <row r="216" spans="1:66" s="34" customFormat="1" hidden="1">
      <c r="A216" s="46"/>
      <c r="B216" s="47"/>
      <c r="C216" s="48"/>
      <c r="D216" s="46"/>
      <c r="E216" s="46"/>
      <c r="F216" s="46"/>
      <c r="G216" s="46"/>
      <c r="H216" s="49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52"/>
      <c r="BD216" s="38"/>
      <c r="BE216" s="36"/>
      <c r="BH216" s="38"/>
      <c r="BI216" s="36"/>
      <c r="BM216" s="38"/>
      <c r="BN216" s="36"/>
    </row>
    <row r="217" spans="1:66" s="34" customFormat="1" hidden="1">
      <c r="A217" s="46"/>
      <c r="B217" s="47"/>
      <c r="C217" s="48"/>
      <c r="D217" s="46"/>
      <c r="E217" s="46"/>
      <c r="F217" s="46"/>
      <c r="G217" s="46"/>
      <c r="H217" s="49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52"/>
      <c r="BD217" s="38"/>
      <c r="BE217" s="36"/>
      <c r="BH217" s="38"/>
      <c r="BI217" s="36"/>
      <c r="BM217" s="38"/>
      <c r="BN217" s="36"/>
    </row>
    <row r="218" spans="1:66" s="34" customFormat="1" hidden="1">
      <c r="A218" s="46"/>
      <c r="B218" s="47"/>
      <c r="C218" s="48"/>
      <c r="D218" s="46"/>
      <c r="E218" s="46"/>
      <c r="F218" s="46"/>
      <c r="G218" s="46"/>
      <c r="H218" s="49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52"/>
      <c r="BD218" s="38"/>
      <c r="BE218" s="36"/>
      <c r="BH218" s="38"/>
      <c r="BI218" s="36"/>
      <c r="BM218" s="38"/>
      <c r="BN218" s="36"/>
    </row>
    <row r="219" spans="1:66" s="34" customFormat="1" hidden="1">
      <c r="A219" s="46"/>
      <c r="B219" s="47"/>
      <c r="C219" s="48"/>
      <c r="D219" s="46"/>
      <c r="E219" s="46"/>
      <c r="F219" s="46"/>
      <c r="G219" s="46"/>
      <c r="H219" s="49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52"/>
      <c r="BD219" s="38"/>
      <c r="BE219" s="36"/>
      <c r="BH219" s="38"/>
      <c r="BI219" s="36"/>
      <c r="BM219" s="38"/>
      <c r="BN219" s="36"/>
    </row>
    <row r="220" spans="1:66" s="34" customFormat="1" hidden="1">
      <c r="A220" s="46"/>
      <c r="B220" s="47"/>
      <c r="C220" s="48"/>
      <c r="D220" s="46"/>
      <c r="E220" s="46"/>
      <c r="F220" s="46"/>
      <c r="G220" s="46"/>
      <c r="H220" s="49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52"/>
      <c r="BD220" s="38"/>
      <c r="BE220" s="36"/>
      <c r="BH220" s="38"/>
      <c r="BI220" s="36"/>
      <c r="BM220" s="38"/>
      <c r="BN220" s="36"/>
    </row>
    <row r="221" spans="1:66" s="34" customFormat="1" hidden="1">
      <c r="A221" s="46"/>
      <c r="B221" s="47"/>
      <c r="C221" s="48"/>
      <c r="D221" s="46"/>
      <c r="E221" s="46"/>
      <c r="F221" s="46"/>
      <c r="G221" s="46"/>
      <c r="H221" s="49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52"/>
      <c r="BD221" s="38"/>
      <c r="BE221" s="36"/>
      <c r="BH221" s="38"/>
      <c r="BI221" s="36"/>
      <c r="BM221" s="38"/>
      <c r="BN221" s="36"/>
    </row>
    <row r="222" spans="1:66" s="34" customFormat="1" hidden="1">
      <c r="A222" s="46"/>
      <c r="B222" s="47"/>
      <c r="C222" s="48"/>
      <c r="D222" s="46"/>
      <c r="E222" s="46"/>
      <c r="F222" s="46"/>
      <c r="G222" s="46"/>
      <c r="H222" s="49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52"/>
      <c r="BD222" s="38"/>
      <c r="BE222" s="36"/>
      <c r="BH222" s="38"/>
      <c r="BI222" s="36"/>
      <c r="BM222" s="38"/>
      <c r="BN222" s="36"/>
    </row>
    <row r="223" spans="1:66" s="34" customFormat="1" hidden="1">
      <c r="A223" s="46"/>
      <c r="B223" s="47"/>
      <c r="C223" s="48"/>
      <c r="D223" s="46"/>
      <c r="E223" s="46"/>
      <c r="F223" s="46"/>
      <c r="G223" s="46"/>
      <c r="H223" s="49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52"/>
      <c r="BD223" s="38"/>
      <c r="BE223" s="36"/>
      <c r="BH223" s="38"/>
      <c r="BI223" s="36"/>
      <c r="BM223" s="38"/>
      <c r="BN223" s="36"/>
    </row>
    <row r="224" spans="1:66" s="34" customFormat="1" hidden="1">
      <c r="A224" s="46"/>
      <c r="B224" s="47"/>
      <c r="C224" s="48"/>
      <c r="D224" s="46"/>
      <c r="E224" s="46"/>
      <c r="F224" s="46"/>
      <c r="G224" s="46"/>
      <c r="H224" s="49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52"/>
      <c r="BD224" s="38"/>
      <c r="BE224" s="36"/>
      <c r="BH224" s="38"/>
      <c r="BI224" s="36"/>
      <c r="BM224" s="38"/>
      <c r="BN224" s="36"/>
    </row>
    <row r="225" spans="1:66" s="34" customFormat="1" hidden="1">
      <c r="A225" s="46"/>
      <c r="B225" s="47"/>
      <c r="C225" s="48"/>
      <c r="D225" s="46"/>
      <c r="E225" s="46"/>
      <c r="F225" s="46"/>
      <c r="G225" s="46"/>
      <c r="H225" s="49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52"/>
      <c r="BD225" s="38"/>
      <c r="BE225" s="36"/>
      <c r="BH225" s="38"/>
      <c r="BI225" s="36"/>
      <c r="BM225" s="38"/>
      <c r="BN225" s="36"/>
    </row>
    <row r="226" spans="1:66" s="34" customFormat="1" hidden="1">
      <c r="A226" s="46"/>
      <c r="B226" s="47"/>
      <c r="C226" s="48"/>
      <c r="D226" s="46"/>
      <c r="E226" s="46"/>
      <c r="F226" s="46"/>
      <c r="G226" s="46"/>
      <c r="H226" s="49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52"/>
      <c r="BD226" s="38"/>
      <c r="BE226" s="36"/>
      <c r="BH226" s="38"/>
      <c r="BI226" s="36"/>
      <c r="BM226" s="38"/>
      <c r="BN226" s="36"/>
    </row>
    <row r="227" spans="1:66" s="34" customFormat="1" hidden="1">
      <c r="A227" s="46"/>
      <c r="B227" s="47"/>
      <c r="C227" s="48"/>
      <c r="D227" s="46"/>
      <c r="E227" s="46"/>
      <c r="F227" s="46"/>
      <c r="G227" s="46"/>
      <c r="H227" s="49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52"/>
      <c r="BD227" s="38"/>
      <c r="BE227" s="36"/>
      <c r="BH227" s="38"/>
      <c r="BI227" s="36"/>
      <c r="BM227" s="38"/>
      <c r="BN227" s="36"/>
    </row>
    <row r="228" spans="1:66" s="34" customFormat="1" hidden="1">
      <c r="A228" s="46"/>
      <c r="B228" s="47"/>
      <c r="C228" s="48"/>
      <c r="D228" s="46"/>
      <c r="E228" s="46"/>
      <c r="F228" s="46"/>
      <c r="G228" s="46"/>
      <c r="H228" s="49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52"/>
      <c r="BD228" s="38"/>
      <c r="BE228" s="36"/>
      <c r="BH228" s="38"/>
      <c r="BI228" s="36"/>
      <c r="BM228" s="38"/>
      <c r="BN228" s="36"/>
    </row>
    <row r="229" spans="1:66" s="34" customFormat="1" hidden="1">
      <c r="A229" s="46"/>
      <c r="B229" s="47"/>
      <c r="C229" s="48"/>
      <c r="D229" s="46"/>
      <c r="E229" s="46"/>
      <c r="F229" s="46"/>
      <c r="G229" s="46"/>
      <c r="H229" s="49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52"/>
      <c r="BD229" s="38"/>
      <c r="BE229" s="36"/>
      <c r="BH229" s="38"/>
      <c r="BI229" s="36"/>
      <c r="BM229" s="38"/>
      <c r="BN229" s="36"/>
    </row>
    <row r="230" spans="1:66" s="34" customFormat="1" hidden="1">
      <c r="A230" s="46"/>
      <c r="B230" s="47"/>
      <c r="C230" s="48"/>
      <c r="D230" s="46"/>
      <c r="E230" s="46"/>
      <c r="F230" s="46"/>
      <c r="G230" s="46"/>
      <c r="H230" s="49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52"/>
      <c r="BD230" s="38"/>
      <c r="BE230" s="36"/>
      <c r="BH230" s="38"/>
      <c r="BI230" s="36"/>
      <c r="BM230" s="38"/>
      <c r="BN230" s="36"/>
    </row>
    <row r="231" spans="1:66" s="34" customFormat="1" hidden="1">
      <c r="A231" s="46"/>
      <c r="B231" s="47"/>
      <c r="C231" s="48"/>
      <c r="D231" s="46"/>
      <c r="E231" s="46"/>
      <c r="F231" s="46"/>
      <c r="G231" s="46"/>
      <c r="H231" s="49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52"/>
      <c r="BD231" s="38"/>
      <c r="BE231" s="36"/>
      <c r="BH231" s="38"/>
      <c r="BI231" s="36"/>
      <c r="BM231" s="38"/>
      <c r="BN231" s="36"/>
    </row>
    <row r="232" spans="1:66" s="34" customFormat="1" hidden="1">
      <c r="A232" s="46"/>
      <c r="B232" s="47"/>
      <c r="C232" s="48"/>
      <c r="D232" s="46"/>
      <c r="E232" s="46"/>
      <c r="F232" s="46"/>
      <c r="G232" s="46"/>
      <c r="H232" s="49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52"/>
      <c r="BD232" s="38"/>
      <c r="BE232" s="36"/>
      <c r="BH232" s="38"/>
      <c r="BI232" s="36"/>
      <c r="BM232" s="38"/>
      <c r="BN232" s="36"/>
    </row>
    <row r="233" spans="1:66" s="34" customFormat="1" hidden="1">
      <c r="A233" s="46"/>
      <c r="B233" s="47"/>
      <c r="C233" s="48"/>
      <c r="D233" s="46"/>
      <c r="E233" s="46"/>
      <c r="F233" s="46"/>
      <c r="G233" s="46"/>
      <c r="H233" s="49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52"/>
      <c r="BD233" s="38"/>
      <c r="BE233" s="36"/>
      <c r="BH233" s="38"/>
      <c r="BI233" s="36"/>
      <c r="BM233" s="38"/>
      <c r="BN233" s="36"/>
    </row>
    <row r="234" spans="1:66" s="34" customFormat="1" hidden="1">
      <c r="A234" s="46"/>
      <c r="B234" s="47"/>
      <c r="C234" s="48"/>
      <c r="D234" s="46"/>
      <c r="E234" s="46"/>
      <c r="F234" s="46"/>
      <c r="G234" s="46"/>
      <c r="H234" s="49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52"/>
      <c r="BD234" s="38"/>
      <c r="BE234" s="36"/>
      <c r="BH234" s="38"/>
      <c r="BI234" s="36"/>
      <c r="BM234" s="38"/>
      <c r="BN234" s="36"/>
    </row>
    <row r="235" spans="1:66" s="34" customFormat="1" hidden="1">
      <c r="A235" s="46"/>
      <c r="B235" s="47"/>
      <c r="C235" s="48"/>
      <c r="D235" s="46"/>
      <c r="E235" s="46"/>
      <c r="F235" s="46"/>
      <c r="G235" s="46"/>
      <c r="H235" s="49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52"/>
      <c r="BD235" s="38"/>
      <c r="BE235" s="36"/>
      <c r="BH235" s="38"/>
      <c r="BI235" s="36"/>
      <c r="BM235" s="38"/>
      <c r="BN235" s="36"/>
    </row>
    <row r="236" spans="1:66" s="34" customFormat="1" hidden="1">
      <c r="A236" s="46"/>
      <c r="B236" s="47"/>
      <c r="C236" s="48"/>
      <c r="D236" s="46"/>
      <c r="E236" s="46"/>
      <c r="F236" s="46"/>
      <c r="G236" s="46"/>
      <c r="H236" s="49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52"/>
      <c r="BD236" s="38"/>
      <c r="BE236" s="36"/>
      <c r="BH236" s="38"/>
      <c r="BI236" s="36"/>
      <c r="BM236" s="38"/>
      <c r="BN236" s="36"/>
    </row>
    <row r="237" spans="1:66" s="34" customFormat="1" hidden="1">
      <c r="A237" s="46"/>
      <c r="B237" s="47"/>
      <c r="C237" s="48"/>
      <c r="D237" s="46"/>
      <c r="E237" s="46"/>
      <c r="F237" s="46"/>
      <c r="G237" s="46"/>
      <c r="H237" s="49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52"/>
      <c r="BD237" s="38"/>
      <c r="BE237" s="36"/>
      <c r="BH237" s="38"/>
      <c r="BI237" s="36"/>
      <c r="BM237" s="38"/>
      <c r="BN237" s="36"/>
    </row>
    <row r="238" spans="1:66" s="34" customFormat="1" hidden="1">
      <c r="A238" s="46"/>
      <c r="B238" s="47"/>
      <c r="C238" s="48"/>
      <c r="D238" s="46"/>
      <c r="E238" s="46"/>
      <c r="F238" s="46"/>
      <c r="G238" s="46"/>
      <c r="H238" s="49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52"/>
      <c r="BD238" s="38"/>
      <c r="BE238" s="36"/>
      <c r="BH238" s="38"/>
      <c r="BI238" s="36"/>
      <c r="BM238" s="38"/>
      <c r="BN238" s="36"/>
    </row>
    <row r="239" spans="1:66" s="34" customFormat="1" hidden="1">
      <c r="A239" s="46"/>
      <c r="B239" s="47"/>
      <c r="C239" s="48"/>
      <c r="D239" s="46"/>
      <c r="E239" s="46"/>
      <c r="F239" s="46"/>
      <c r="G239" s="46"/>
      <c r="H239" s="49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52"/>
      <c r="BD239" s="38"/>
      <c r="BE239" s="36"/>
      <c r="BH239" s="38"/>
      <c r="BI239" s="36"/>
      <c r="BM239" s="38"/>
      <c r="BN239" s="36"/>
    </row>
    <row r="240" spans="1:66" s="34" customFormat="1" hidden="1">
      <c r="A240" s="46"/>
      <c r="B240" s="47"/>
      <c r="C240" s="48"/>
      <c r="D240" s="46"/>
      <c r="E240" s="46"/>
      <c r="F240" s="46"/>
      <c r="G240" s="46"/>
      <c r="H240" s="49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52"/>
      <c r="BD240" s="38"/>
      <c r="BE240" s="36"/>
      <c r="BH240" s="38"/>
      <c r="BI240" s="36"/>
      <c r="BM240" s="38"/>
      <c r="BN240" s="36"/>
    </row>
    <row r="241" spans="1:66" s="34" customFormat="1" hidden="1">
      <c r="A241" s="46"/>
      <c r="B241" s="47"/>
      <c r="C241" s="48"/>
      <c r="D241" s="46"/>
      <c r="E241" s="46"/>
      <c r="F241" s="46"/>
      <c r="G241" s="46"/>
      <c r="H241" s="49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52"/>
      <c r="BD241" s="38"/>
      <c r="BE241" s="36"/>
      <c r="BH241" s="38"/>
      <c r="BI241" s="36"/>
      <c r="BM241" s="38"/>
      <c r="BN241" s="36"/>
    </row>
    <row r="242" spans="1:66" s="34" customFormat="1" hidden="1">
      <c r="A242" s="46"/>
      <c r="B242" s="47"/>
      <c r="C242" s="48"/>
      <c r="D242" s="46"/>
      <c r="E242" s="46"/>
      <c r="F242" s="46"/>
      <c r="G242" s="46"/>
      <c r="H242" s="49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52"/>
      <c r="BD242" s="38"/>
      <c r="BE242" s="36"/>
      <c r="BH242" s="38"/>
      <c r="BI242" s="36"/>
      <c r="BM242" s="38"/>
      <c r="BN242" s="36"/>
    </row>
    <row r="243" spans="1:66" s="34" customFormat="1" hidden="1">
      <c r="A243" s="46"/>
      <c r="B243" s="47"/>
      <c r="C243" s="48"/>
      <c r="D243" s="46"/>
      <c r="E243" s="46"/>
      <c r="F243" s="46"/>
      <c r="G243" s="46"/>
      <c r="H243" s="49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52"/>
      <c r="BD243" s="38"/>
      <c r="BE243" s="36"/>
      <c r="BH243" s="38"/>
      <c r="BI243" s="36"/>
      <c r="BM243" s="38"/>
      <c r="BN243" s="36"/>
    </row>
    <row r="244" spans="1:66" s="34" customFormat="1" hidden="1">
      <c r="A244" s="46"/>
      <c r="B244" s="47"/>
      <c r="C244" s="48"/>
      <c r="D244" s="46"/>
      <c r="E244" s="46"/>
      <c r="F244" s="46"/>
      <c r="G244" s="46"/>
      <c r="H244" s="49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52"/>
      <c r="BD244" s="38"/>
      <c r="BE244" s="36"/>
      <c r="BH244" s="38"/>
      <c r="BI244" s="36"/>
      <c r="BM244" s="38"/>
      <c r="BN244" s="36"/>
    </row>
    <row r="245" spans="1:66" s="34" customFormat="1" hidden="1">
      <c r="A245" s="46"/>
      <c r="B245" s="47"/>
      <c r="C245" s="48"/>
      <c r="D245" s="46"/>
      <c r="E245" s="46"/>
      <c r="F245" s="46"/>
      <c r="G245" s="46"/>
      <c r="H245" s="49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52"/>
      <c r="BD245" s="38"/>
      <c r="BE245" s="36"/>
      <c r="BH245" s="38"/>
      <c r="BI245" s="36"/>
      <c r="BM245" s="38"/>
      <c r="BN245" s="36"/>
    </row>
    <row r="246" spans="1:66" s="34" customFormat="1" hidden="1">
      <c r="A246" s="46"/>
      <c r="B246" s="47"/>
      <c r="C246" s="48"/>
      <c r="D246" s="46"/>
      <c r="E246" s="46"/>
      <c r="F246" s="46"/>
      <c r="G246" s="46"/>
      <c r="H246" s="49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52"/>
      <c r="BD246" s="38"/>
      <c r="BE246" s="36"/>
      <c r="BH246" s="38"/>
      <c r="BI246" s="36"/>
      <c r="BM246" s="38"/>
      <c r="BN246" s="36"/>
    </row>
    <row r="247" spans="1:66" s="34" customFormat="1" hidden="1">
      <c r="A247" s="46"/>
      <c r="B247" s="47"/>
      <c r="C247" s="48"/>
      <c r="D247" s="46"/>
      <c r="E247" s="46"/>
      <c r="F247" s="46"/>
      <c r="G247" s="46"/>
      <c r="H247" s="49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52"/>
      <c r="BD247" s="38"/>
      <c r="BE247" s="36"/>
      <c r="BH247" s="38"/>
      <c r="BI247" s="36"/>
      <c r="BM247" s="38"/>
      <c r="BN247" s="36"/>
    </row>
    <row r="248" spans="1:66" s="34" customFormat="1" hidden="1">
      <c r="A248" s="46"/>
      <c r="B248" s="47"/>
      <c r="C248" s="48"/>
      <c r="D248" s="46"/>
      <c r="E248" s="46"/>
      <c r="F248" s="46"/>
      <c r="G248" s="46"/>
      <c r="H248" s="49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52"/>
      <c r="BD248" s="38"/>
      <c r="BE248" s="36"/>
      <c r="BH248" s="38"/>
      <c r="BI248" s="36"/>
      <c r="BM248" s="38"/>
      <c r="BN248" s="36"/>
    </row>
    <row r="249" spans="1:66" s="34" customFormat="1" hidden="1">
      <c r="A249" s="46"/>
      <c r="B249" s="47"/>
      <c r="C249" s="48"/>
      <c r="D249" s="46"/>
      <c r="E249" s="46"/>
      <c r="F249" s="46"/>
      <c r="G249" s="46"/>
      <c r="H249" s="49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52"/>
      <c r="BD249" s="38"/>
      <c r="BE249" s="36"/>
      <c r="BH249" s="38"/>
      <c r="BI249" s="36"/>
      <c r="BM249" s="38"/>
      <c r="BN249" s="36"/>
    </row>
    <row r="250" spans="1:66" s="34" customFormat="1" hidden="1">
      <c r="A250" s="46"/>
      <c r="B250" s="47"/>
      <c r="C250" s="48"/>
      <c r="D250" s="46"/>
      <c r="E250" s="46"/>
      <c r="F250" s="46"/>
      <c r="G250" s="46"/>
      <c r="H250" s="49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52"/>
      <c r="BD250" s="38"/>
      <c r="BE250" s="36"/>
      <c r="BH250" s="38"/>
      <c r="BI250" s="36"/>
      <c r="BM250" s="38"/>
      <c r="BN250" s="36"/>
    </row>
    <row r="251" spans="1:66" s="34" customFormat="1" hidden="1">
      <c r="A251" s="46"/>
      <c r="B251" s="47"/>
      <c r="C251" s="48"/>
      <c r="D251" s="46"/>
      <c r="E251" s="46"/>
      <c r="F251" s="46"/>
      <c r="G251" s="46"/>
      <c r="H251" s="49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52"/>
      <c r="BD251" s="38"/>
      <c r="BE251" s="36"/>
      <c r="BH251" s="38"/>
      <c r="BI251" s="36"/>
      <c r="BM251" s="38"/>
      <c r="BN251" s="36"/>
    </row>
    <row r="252" spans="1:66" s="34" customFormat="1" hidden="1">
      <c r="A252" s="46"/>
      <c r="B252" s="47"/>
      <c r="C252" s="48"/>
      <c r="D252" s="46"/>
      <c r="E252" s="46"/>
      <c r="F252" s="46"/>
      <c r="G252" s="46"/>
      <c r="H252" s="49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52"/>
      <c r="BD252" s="38"/>
      <c r="BE252" s="36"/>
      <c r="BH252" s="38"/>
      <c r="BI252" s="36"/>
      <c r="BM252" s="38"/>
      <c r="BN252" s="36"/>
    </row>
    <row r="253" spans="1:66" s="34" customFormat="1" hidden="1">
      <c r="A253" s="46"/>
      <c r="B253" s="47"/>
      <c r="C253" s="48"/>
      <c r="D253" s="46"/>
      <c r="E253" s="46"/>
      <c r="F253" s="46"/>
      <c r="G253" s="46"/>
      <c r="H253" s="49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52"/>
      <c r="BD253" s="38"/>
      <c r="BE253" s="36"/>
      <c r="BH253" s="38"/>
      <c r="BI253" s="36"/>
      <c r="BM253" s="38"/>
      <c r="BN253" s="36"/>
    </row>
    <row r="254" spans="1:66" s="34" customFormat="1" hidden="1">
      <c r="A254" s="46"/>
      <c r="B254" s="47"/>
      <c r="C254" s="48"/>
      <c r="D254" s="46"/>
      <c r="E254" s="46"/>
      <c r="F254" s="46"/>
      <c r="G254" s="46"/>
      <c r="H254" s="49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52"/>
      <c r="BD254" s="38"/>
      <c r="BE254" s="36"/>
      <c r="BH254" s="38"/>
      <c r="BI254" s="36"/>
      <c r="BM254" s="38"/>
      <c r="BN254" s="36"/>
    </row>
    <row r="255" spans="1:66" s="34" customFormat="1" hidden="1">
      <c r="A255" s="46"/>
      <c r="B255" s="47"/>
      <c r="C255" s="48"/>
      <c r="D255" s="46"/>
      <c r="E255" s="46"/>
      <c r="F255" s="46"/>
      <c r="G255" s="46"/>
      <c r="H255" s="49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52"/>
      <c r="BD255" s="38"/>
      <c r="BE255" s="36"/>
      <c r="BH255" s="38"/>
      <c r="BI255" s="36"/>
      <c r="BM255" s="38"/>
      <c r="BN255" s="36"/>
    </row>
    <row r="256" spans="1:66" s="34" customFormat="1" hidden="1">
      <c r="A256" s="46"/>
      <c r="B256" s="47"/>
      <c r="C256" s="48"/>
      <c r="D256" s="46"/>
      <c r="E256" s="46"/>
      <c r="F256" s="46"/>
      <c r="G256" s="46"/>
      <c r="H256" s="49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52"/>
      <c r="BD256" s="38"/>
      <c r="BE256" s="36"/>
      <c r="BH256" s="38"/>
      <c r="BI256" s="36"/>
      <c r="BM256" s="38"/>
      <c r="BN256" s="36"/>
    </row>
    <row r="257" spans="1:66" s="34" customFormat="1" hidden="1">
      <c r="A257" s="46"/>
      <c r="B257" s="47"/>
      <c r="C257" s="48"/>
      <c r="D257" s="46"/>
      <c r="E257" s="46"/>
      <c r="F257" s="46"/>
      <c r="G257" s="46"/>
      <c r="H257" s="49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52"/>
      <c r="BD257" s="38"/>
      <c r="BE257" s="36"/>
      <c r="BH257" s="38"/>
      <c r="BI257" s="36"/>
      <c r="BM257" s="38"/>
      <c r="BN257" s="36"/>
    </row>
    <row r="258" spans="1:66" s="34" customFormat="1" hidden="1">
      <c r="A258" s="46"/>
      <c r="B258" s="47"/>
      <c r="C258" s="48"/>
      <c r="D258" s="46"/>
      <c r="E258" s="46"/>
      <c r="F258" s="46"/>
      <c r="G258" s="46"/>
      <c r="H258" s="49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52"/>
      <c r="BD258" s="38"/>
      <c r="BE258" s="36"/>
      <c r="BH258" s="38"/>
      <c r="BI258" s="36"/>
      <c r="BM258" s="38"/>
      <c r="BN258" s="36"/>
    </row>
    <row r="259" spans="1:66" s="34" customFormat="1" hidden="1">
      <c r="A259" s="46"/>
      <c r="B259" s="47"/>
      <c r="C259" s="48"/>
      <c r="D259" s="46"/>
      <c r="E259" s="46"/>
      <c r="F259" s="46"/>
      <c r="G259" s="46"/>
      <c r="H259" s="49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52"/>
      <c r="BD259" s="38"/>
      <c r="BE259" s="36"/>
      <c r="BH259" s="38"/>
      <c r="BI259" s="36"/>
      <c r="BM259" s="38"/>
      <c r="BN259" s="36"/>
    </row>
    <row r="260" spans="1:66" s="34" customFormat="1" hidden="1">
      <c r="A260" s="46"/>
      <c r="B260" s="47"/>
      <c r="C260" s="48"/>
      <c r="D260" s="46"/>
      <c r="E260" s="46"/>
      <c r="F260" s="46"/>
      <c r="G260" s="46"/>
      <c r="H260" s="49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52"/>
      <c r="BD260" s="38"/>
      <c r="BE260" s="36"/>
      <c r="BH260" s="38"/>
      <c r="BI260" s="36"/>
      <c r="BM260" s="38"/>
      <c r="BN260" s="36"/>
    </row>
    <row r="261" spans="1:66" s="34" customFormat="1" hidden="1">
      <c r="A261" s="46"/>
      <c r="B261" s="47"/>
      <c r="C261" s="48"/>
      <c r="D261" s="46"/>
      <c r="E261" s="46"/>
      <c r="F261" s="46"/>
      <c r="G261" s="46"/>
      <c r="H261" s="49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52"/>
      <c r="BD261" s="38"/>
      <c r="BE261" s="36"/>
      <c r="BH261" s="38"/>
      <c r="BI261" s="36"/>
      <c r="BM261" s="38"/>
      <c r="BN261" s="36"/>
    </row>
    <row r="262" spans="1:66" s="34" customFormat="1" hidden="1">
      <c r="A262" s="46"/>
      <c r="B262" s="47"/>
      <c r="C262" s="48"/>
      <c r="D262" s="46"/>
      <c r="E262" s="46"/>
      <c r="F262" s="46"/>
      <c r="G262" s="46"/>
      <c r="H262" s="49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52"/>
      <c r="BD262" s="38"/>
      <c r="BE262" s="36"/>
      <c r="BH262" s="38"/>
      <c r="BI262" s="36"/>
      <c r="BM262" s="38"/>
      <c r="BN262" s="36"/>
    </row>
    <row r="263" spans="1:66" s="34" customFormat="1" hidden="1">
      <c r="A263" s="46"/>
      <c r="B263" s="47"/>
      <c r="C263" s="48"/>
      <c r="D263" s="46"/>
      <c r="E263" s="46"/>
      <c r="F263" s="46"/>
      <c r="G263" s="46"/>
      <c r="H263" s="49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52"/>
      <c r="BD263" s="38"/>
      <c r="BE263" s="36"/>
      <c r="BH263" s="38"/>
      <c r="BI263" s="36"/>
      <c r="BM263" s="38"/>
      <c r="BN263" s="36"/>
    </row>
    <row r="264" spans="1:66" s="34" customFormat="1" hidden="1">
      <c r="A264" s="46"/>
      <c r="B264" s="47"/>
      <c r="C264" s="48"/>
      <c r="D264" s="46"/>
      <c r="E264" s="46"/>
      <c r="F264" s="46"/>
      <c r="G264" s="46"/>
      <c r="H264" s="49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52"/>
      <c r="BD264" s="38"/>
      <c r="BE264" s="36"/>
      <c r="BH264" s="38"/>
      <c r="BI264" s="36"/>
      <c r="BM264" s="38"/>
      <c r="BN264" s="36"/>
    </row>
    <row r="265" spans="1:66" s="34" customFormat="1" hidden="1">
      <c r="A265" s="46"/>
      <c r="B265" s="47"/>
      <c r="C265" s="48"/>
      <c r="D265" s="46"/>
      <c r="E265" s="46"/>
      <c r="F265" s="46"/>
      <c r="G265" s="46"/>
      <c r="H265" s="49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52"/>
      <c r="BD265" s="38"/>
      <c r="BE265" s="36"/>
      <c r="BH265" s="38"/>
      <c r="BI265" s="36"/>
      <c r="BM265" s="38"/>
      <c r="BN265" s="36"/>
    </row>
    <row r="266" spans="1:66" s="34" customFormat="1" hidden="1">
      <c r="A266" s="46"/>
      <c r="B266" s="47"/>
      <c r="C266" s="48"/>
      <c r="D266" s="46"/>
      <c r="E266" s="46"/>
      <c r="F266" s="46"/>
      <c r="G266" s="46"/>
      <c r="H266" s="49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52"/>
      <c r="BD266" s="38"/>
      <c r="BE266" s="36"/>
      <c r="BH266" s="38"/>
      <c r="BI266" s="36"/>
      <c r="BM266" s="38"/>
      <c r="BN266" s="36"/>
    </row>
    <row r="267" spans="1:66" s="34" customFormat="1" hidden="1">
      <c r="A267" s="46"/>
      <c r="B267" s="47"/>
      <c r="C267" s="48"/>
      <c r="D267" s="46"/>
      <c r="E267" s="46"/>
      <c r="F267" s="46"/>
      <c r="G267" s="46"/>
      <c r="H267" s="49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52"/>
      <c r="BD267" s="38"/>
      <c r="BE267" s="36"/>
      <c r="BH267" s="38"/>
      <c r="BI267" s="36"/>
      <c r="BM267" s="38"/>
      <c r="BN267" s="36"/>
    </row>
    <row r="268" spans="1:66" s="34" customFormat="1" hidden="1">
      <c r="A268" s="46"/>
      <c r="B268" s="47"/>
      <c r="C268" s="48"/>
      <c r="D268" s="46"/>
      <c r="E268" s="46"/>
      <c r="F268" s="46"/>
      <c r="G268" s="46"/>
      <c r="H268" s="49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52"/>
      <c r="BD268" s="38"/>
      <c r="BE268" s="36"/>
      <c r="BH268" s="38"/>
      <c r="BI268" s="36"/>
      <c r="BM268" s="38"/>
      <c r="BN268" s="36"/>
    </row>
    <row r="269" spans="1:66" s="34" customFormat="1" hidden="1">
      <c r="A269" s="46"/>
      <c r="B269" s="47"/>
      <c r="C269" s="48"/>
      <c r="D269" s="46"/>
      <c r="E269" s="46"/>
      <c r="F269" s="46"/>
      <c r="G269" s="46"/>
      <c r="H269" s="49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52"/>
      <c r="BD269" s="38"/>
      <c r="BE269" s="36"/>
      <c r="BH269" s="38"/>
      <c r="BI269" s="36"/>
      <c r="BM269" s="38"/>
      <c r="BN269" s="36"/>
    </row>
    <row r="270" spans="1:66" s="34" customFormat="1" hidden="1">
      <c r="A270" s="46"/>
      <c r="B270" s="47"/>
      <c r="C270" s="48"/>
      <c r="D270" s="46"/>
      <c r="E270" s="46"/>
      <c r="F270" s="46"/>
      <c r="G270" s="46"/>
      <c r="H270" s="49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52"/>
      <c r="BD270" s="38"/>
      <c r="BE270" s="36"/>
      <c r="BH270" s="38"/>
      <c r="BI270" s="36"/>
      <c r="BM270" s="38"/>
      <c r="BN270" s="36"/>
    </row>
    <row r="271" spans="1:66" s="34" customFormat="1" hidden="1">
      <c r="A271" s="46"/>
      <c r="B271" s="47"/>
      <c r="C271" s="48"/>
      <c r="D271" s="46"/>
      <c r="E271" s="46"/>
      <c r="F271" s="46"/>
      <c r="G271" s="46"/>
      <c r="H271" s="49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52"/>
      <c r="BD271" s="38"/>
      <c r="BE271" s="36"/>
      <c r="BH271" s="38"/>
      <c r="BI271" s="36"/>
      <c r="BM271" s="38"/>
      <c r="BN271" s="36"/>
    </row>
    <row r="272" spans="1:66" s="34" customFormat="1" hidden="1">
      <c r="A272" s="46"/>
      <c r="B272" s="47"/>
      <c r="C272" s="48"/>
      <c r="D272" s="46"/>
      <c r="E272" s="46"/>
      <c r="F272" s="46"/>
      <c r="G272" s="46"/>
      <c r="H272" s="49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52"/>
      <c r="BD272" s="38"/>
      <c r="BE272" s="36"/>
      <c r="BH272" s="38"/>
      <c r="BI272" s="36"/>
      <c r="BM272" s="38"/>
      <c r="BN272" s="36"/>
    </row>
    <row r="273" spans="1:66" s="34" customFormat="1" hidden="1">
      <c r="A273" s="46"/>
      <c r="B273" s="47"/>
      <c r="C273" s="48"/>
      <c r="D273" s="46"/>
      <c r="E273" s="46"/>
      <c r="F273" s="46"/>
      <c r="G273" s="46"/>
      <c r="H273" s="49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52"/>
      <c r="BD273" s="38"/>
      <c r="BE273" s="36"/>
      <c r="BH273" s="38"/>
      <c r="BI273" s="36"/>
      <c r="BM273" s="38"/>
      <c r="BN273" s="36"/>
    </row>
    <row r="274" spans="1:66" s="34" customFormat="1" hidden="1">
      <c r="A274" s="46"/>
      <c r="B274" s="47"/>
      <c r="C274" s="48"/>
      <c r="D274" s="46"/>
      <c r="E274" s="46"/>
      <c r="F274" s="46"/>
      <c r="G274" s="46"/>
      <c r="H274" s="49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52"/>
      <c r="BD274" s="38"/>
      <c r="BE274" s="36"/>
      <c r="BH274" s="38"/>
      <c r="BI274" s="36"/>
      <c r="BM274" s="38"/>
      <c r="BN274" s="36"/>
    </row>
    <row r="275" spans="1:66" s="34" customFormat="1" hidden="1">
      <c r="A275" s="46"/>
      <c r="B275" s="47"/>
      <c r="C275" s="48"/>
      <c r="D275" s="46"/>
      <c r="E275" s="46"/>
      <c r="F275" s="46"/>
      <c r="G275" s="46"/>
      <c r="H275" s="49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52"/>
      <c r="BD275" s="38"/>
      <c r="BE275" s="36"/>
      <c r="BH275" s="38"/>
      <c r="BI275" s="36"/>
      <c r="BM275" s="38"/>
      <c r="BN275" s="36"/>
    </row>
    <row r="276" spans="1:66" s="34" customFormat="1" hidden="1">
      <c r="A276" s="46"/>
      <c r="B276" s="47"/>
      <c r="C276" s="48"/>
      <c r="D276" s="46"/>
      <c r="E276" s="46"/>
      <c r="F276" s="46"/>
      <c r="G276" s="46"/>
      <c r="H276" s="49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52"/>
      <c r="BD276" s="38"/>
      <c r="BE276" s="36"/>
      <c r="BH276" s="38"/>
      <c r="BI276" s="36"/>
      <c r="BM276" s="38"/>
      <c r="BN276" s="36"/>
    </row>
    <row r="277" spans="1:66" s="34" customFormat="1" hidden="1">
      <c r="A277" s="46"/>
      <c r="B277" s="47"/>
      <c r="C277" s="48"/>
      <c r="D277" s="46"/>
      <c r="E277" s="46"/>
      <c r="F277" s="46"/>
      <c r="G277" s="46"/>
      <c r="H277" s="49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52"/>
      <c r="BD277" s="38"/>
      <c r="BE277" s="36"/>
      <c r="BH277" s="38"/>
      <c r="BI277" s="36"/>
      <c r="BM277" s="38"/>
      <c r="BN277" s="36"/>
    </row>
    <row r="278" spans="1:66" s="34" customFormat="1" hidden="1">
      <c r="A278" s="46"/>
      <c r="B278" s="47"/>
      <c r="C278" s="48"/>
      <c r="D278" s="46"/>
      <c r="E278" s="46"/>
      <c r="F278" s="46"/>
      <c r="G278" s="46"/>
      <c r="H278" s="49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52"/>
      <c r="BD278" s="38"/>
      <c r="BE278" s="36"/>
      <c r="BH278" s="38"/>
      <c r="BI278" s="36"/>
      <c r="BM278" s="38"/>
      <c r="BN278" s="36"/>
    </row>
    <row r="279" spans="1:66" s="34" customFormat="1" hidden="1">
      <c r="A279" s="46"/>
      <c r="B279" s="47"/>
      <c r="C279" s="48"/>
      <c r="D279" s="46"/>
      <c r="E279" s="46"/>
      <c r="F279" s="46"/>
      <c r="G279" s="46"/>
      <c r="H279" s="49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52"/>
      <c r="BD279" s="38"/>
      <c r="BE279" s="36"/>
      <c r="BH279" s="38"/>
      <c r="BI279" s="36"/>
      <c r="BM279" s="38"/>
      <c r="BN279" s="36"/>
    </row>
    <row r="280" spans="1:66" s="34" customFormat="1" hidden="1">
      <c r="A280" s="46"/>
      <c r="B280" s="47"/>
      <c r="C280" s="48"/>
      <c r="D280" s="46"/>
      <c r="E280" s="46"/>
      <c r="F280" s="46"/>
      <c r="G280" s="46"/>
      <c r="H280" s="49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52"/>
      <c r="BD280" s="38"/>
      <c r="BE280" s="36"/>
      <c r="BH280" s="38"/>
      <c r="BI280" s="36"/>
      <c r="BM280" s="38"/>
      <c r="BN280" s="36"/>
    </row>
    <row r="281" spans="1:66" s="34" customFormat="1" hidden="1">
      <c r="A281" s="46"/>
      <c r="B281" s="47"/>
      <c r="C281" s="48"/>
      <c r="D281" s="46"/>
      <c r="E281" s="46"/>
      <c r="F281" s="46"/>
      <c r="G281" s="46"/>
      <c r="H281" s="49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52"/>
      <c r="BD281" s="38"/>
      <c r="BE281" s="36"/>
      <c r="BH281" s="38"/>
      <c r="BI281" s="36"/>
      <c r="BM281" s="38"/>
      <c r="BN281" s="36"/>
    </row>
    <row r="282" spans="1:66" s="34" customFormat="1" hidden="1">
      <c r="A282" s="46"/>
      <c r="B282" s="47"/>
      <c r="C282" s="48"/>
      <c r="D282" s="46"/>
      <c r="E282" s="46"/>
      <c r="F282" s="46"/>
      <c r="G282" s="46"/>
      <c r="H282" s="49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52"/>
      <c r="BD282" s="38"/>
      <c r="BE282" s="36"/>
      <c r="BH282" s="38"/>
      <c r="BI282" s="36"/>
      <c r="BM282" s="38"/>
      <c r="BN282" s="36"/>
    </row>
    <row r="283" spans="1:66" s="34" customFormat="1" hidden="1">
      <c r="A283" s="46"/>
      <c r="B283" s="47"/>
      <c r="C283" s="48"/>
      <c r="D283" s="46"/>
      <c r="E283" s="46"/>
      <c r="F283" s="46"/>
      <c r="G283" s="46"/>
      <c r="H283" s="49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52"/>
      <c r="BD283" s="38"/>
      <c r="BE283" s="36"/>
      <c r="BH283" s="38"/>
      <c r="BI283" s="36"/>
      <c r="BM283" s="38"/>
      <c r="BN283" s="36"/>
    </row>
    <row r="284" spans="1:66" s="34" customFormat="1" hidden="1">
      <c r="A284" s="46"/>
      <c r="B284" s="47"/>
      <c r="C284" s="48"/>
      <c r="D284" s="46"/>
      <c r="E284" s="46"/>
      <c r="F284" s="46"/>
      <c r="G284" s="46"/>
      <c r="H284" s="49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52"/>
      <c r="BD284" s="38"/>
      <c r="BE284" s="36"/>
      <c r="BH284" s="38"/>
      <c r="BI284" s="36"/>
      <c r="BM284" s="38"/>
      <c r="BN284" s="36"/>
    </row>
    <row r="285" spans="1:66" s="34" customFormat="1" hidden="1">
      <c r="A285" s="46"/>
      <c r="B285" s="47"/>
      <c r="C285" s="48"/>
      <c r="D285" s="46"/>
      <c r="E285" s="46"/>
      <c r="F285" s="46"/>
      <c r="G285" s="46"/>
      <c r="H285" s="49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52"/>
      <c r="BD285" s="38"/>
      <c r="BE285" s="36"/>
      <c r="BH285" s="38"/>
      <c r="BI285" s="36"/>
      <c r="BM285" s="38"/>
      <c r="BN285" s="36"/>
    </row>
    <row r="286" spans="1:66" s="34" customFormat="1" hidden="1">
      <c r="A286" s="46"/>
      <c r="B286" s="47"/>
      <c r="C286" s="48"/>
      <c r="D286" s="46"/>
      <c r="E286" s="46"/>
      <c r="F286" s="46"/>
      <c r="G286" s="46"/>
      <c r="H286" s="49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52"/>
      <c r="BD286" s="38"/>
      <c r="BE286" s="36"/>
      <c r="BH286" s="38"/>
      <c r="BI286" s="36"/>
      <c r="BM286" s="38"/>
      <c r="BN286" s="36"/>
    </row>
    <row r="287" spans="1:66" s="34" customFormat="1" hidden="1">
      <c r="A287" s="46"/>
      <c r="B287" s="47"/>
      <c r="C287" s="48"/>
      <c r="D287" s="46"/>
      <c r="E287" s="46"/>
      <c r="F287" s="46"/>
      <c r="G287" s="46"/>
      <c r="H287" s="49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52"/>
      <c r="BD287" s="38"/>
      <c r="BE287" s="36"/>
      <c r="BH287" s="38"/>
      <c r="BI287" s="36"/>
      <c r="BM287" s="38"/>
      <c r="BN287" s="36"/>
    </row>
    <row r="288" spans="1:66" s="34" customFormat="1" hidden="1">
      <c r="A288" s="46"/>
      <c r="B288" s="47"/>
      <c r="C288" s="48"/>
      <c r="D288" s="46"/>
      <c r="E288" s="46"/>
      <c r="F288" s="46"/>
      <c r="G288" s="46"/>
      <c r="H288" s="49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52"/>
      <c r="BD288" s="38"/>
      <c r="BE288" s="36"/>
      <c r="BH288" s="38"/>
      <c r="BI288" s="36"/>
      <c r="BM288" s="38"/>
      <c r="BN288" s="36"/>
    </row>
    <row r="289" spans="1:66" s="34" customFormat="1" hidden="1">
      <c r="A289" s="46"/>
      <c r="B289" s="47"/>
      <c r="C289" s="48"/>
      <c r="D289" s="46"/>
      <c r="E289" s="46"/>
      <c r="F289" s="46"/>
      <c r="G289" s="46"/>
      <c r="H289" s="49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52"/>
      <c r="BD289" s="38"/>
      <c r="BE289" s="36"/>
      <c r="BH289" s="38"/>
      <c r="BI289" s="36"/>
      <c r="BM289" s="38"/>
      <c r="BN289" s="36"/>
    </row>
    <row r="290" spans="1:66" s="34" customFormat="1" hidden="1">
      <c r="A290" s="46"/>
      <c r="B290" s="47"/>
      <c r="C290" s="48"/>
      <c r="D290" s="46"/>
      <c r="E290" s="46"/>
      <c r="F290" s="46"/>
      <c r="G290" s="46"/>
      <c r="H290" s="49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52"/>
      <c r="BD290" s="38"/>
      <c r="BE290" s="36"/>
      <c r="BH290" s="38"/>
      <c r="BI290" s="36"/>
      <c r="BM290" s="38"/>
      <c r="BN290" s="36"/>
    </row>
    <row r="291" spans="1:66" s="34" customFormat="1" hidden="1">
      <c r="A291" s="46"/>
      <c r="B291" s="47"/>
      <c r="C291" s="48"/>
      <c r="D291" s="46"/>
      <c r="E291" s="46"/>
      <c r="F291" s="46"/>
      <c r="G291" s="46"/>
      <c r="H291" s="49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52"/>
      <c r="BD291" s="38"/>
      <c r="BE291" s="36"/>
      <c r="BH291" s="38"/>
      <c r="BI291" s="36"/>
      <c r="BM291" s="38"/>
      <c r="BN291" s="36"/>
    </row>
    <row r="292" spans="1:66" s="34" customFormat="1" hidden="1">
      <c r="A292" s="46"/>
      <c r="B292" s="47"/>
      <c r="C292" s="48"/>
      <c r="D292" s="46"/>
      <c r="E292" s="46"/>
      <c r="F292" s="46"/>
      <c r="G292" s="46"/>
      <c r="H292" s="49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52"/>
      <c r="BD292" s="38"/>
      <c r="BE292" s="36"/>
      <c r="BH292" s="38"/>
      <c r="BI292" s="36"/>
      <c r="BM292" s="38"/>
      <c r="BN292" s="36"/>
    </row>
    <row r="293" spans="1:66" s="34" customFormat="1" hidden="1">
      <c r="A293" s="46"/>
      <c r="B293" s="47"/>
      <c r="C293" s="48"/>
      <c r="D293" s="46"/>
      <c r="E293" s="46"/>
      <c r="F293" s="46"/>
      <c r="G293" s="46"/>
      <c r="H293" s="49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52"/>
      <c r="BD293" s="38"/>
      <c r="BE293" s="36"/>
      <c r="BH293" s="38"/>
      <c r="BI293" s="36"/>
      <c r="BM293" s="38"/>
      <c r="BN293" s="36"/>
    </row>
    <row r="294" spans="1:66" s="34" customFormat="1" hidden="1">
      <c r="A294" s="46"/>
      <c r="B294" s="47"/>
      <c r="C294" s="48"/>
      <c r="D294" s="46"/>
      <c r="E294" s="46"/>
      <c r="F294" s="46"/>
      <c r="G294" s="46"/>
      <c r="H294" s="49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52"/>
      <c r="BD294" s="38"/>
      <c r="BE294" s="36"/>
      <c r="BH294" s="38"/>
      <c r="BI294" s="36"/>
      <c r="BM294" s="38"/>
      <c r="BN294" s="36"/>
    </row>
    <row r="295" spans="1:66" s="34" customFormat="1" hidden="1">
      <c r="A295" s="46"/>
      <c r="B295" s="47"/>
      <c r="C295" s="48"/>
      <c r="D295" s="46"/>
      <c r="E295" s="46"/>
      <c r="F295" s="46"/>
      <c r="G295" s="46"/>
      <c r="H295" s="49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52"/>
      <c r="BD295" s="38"/>
      <c r="BE295" s="36"/>
      <c r="BH295" s="38"/>
      <c r="BI295" s="36"/>
      <c r="BM295" s="38"/>
      <c r="BN295" s="36"/>
    </row>
    <row r="296" spans="1:66" s="34" customFormat="1" hidden="1">
      <c r="A296" s="46"/>
      <c r="B296" s="47"/>
      <c r="C296" s="48"/>
      <c r="D296" s="46"/>
      <c r="E296" s="46"/>
      <c r="F296" s="46"/>
      <c r="G296" s="46"/>
      <c r="H296" s="49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52"/>
      <c r="BD296" s="38"/>
      <c r="BE296" s="36"/>
      <c r="BH296" s="38"/>
      <c r="BI296" s="36"/>
      <c r="BM296" s="38"/>
      <c r="BN296" s="36"/>
    </row>
    <row r="297" spans="1:66" s="34" customFormat="1" hidden="1">
      <c r="A297" s="46"/>
      <c r="B297" s="47"/>
      <c r="C297" s="48"/>
      <c r="D297" s="46"/>
      <c r="E297" s="46"/>
      <c r="F297" s="46"/>
      <c r="G297" s="46"/>
      <c r="H297" s="49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52"/>
      <c r="BD297" s="38"/>
      <c r="BE297" s="36"/>
      <c r="BH297" s="38"/>
      <c r="BI297" s="36"/>
      <c r="BM297" s="38"/>
      <c r="BN297" s="36"/>
    </row>
    <row r="298" spans="1:66" s="34" customFormat="1" hidden="1">
      <c r="A298" s="46"/>
      <c r="B298" s="47"/>
      <c r="C298" s="48"/>
      <c r="D298" s="46"/>
      <c r="E298" s="46"/>
      <c r="F298" s="46"/>
      <c r="G298" s="46"/>
      <c r="H298" s="49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52"/>
      <c r="BD298" s="38"/>
      <c r="BE298" s="36"/>
      <c r="BH298" s="38"/>
      <c r="BI298" s="36"/>
      <c r="BM298" s="38"/>
      <c r="BN298" s="36"/>
    </row>
    <row r="299" spans="1:66" s="34" customFormat="1" hidden="1">
      <c r="A299" s="46"/>
      <c r="B299" s="47"/>
      <c r="C299" s="48"/>
      <c r="D299" s="46"/>
      <c r="E299" s="46"/>
      <c r="F299" s="46"/>
      <c r="G299" s="46"/>
      <c r="H299" s="49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52"/>
      <c r="BD299" s="38"/>
      <c r="BE299" s="36"/>
      <c r="BH299" s="38"/>
      <c r="BI299" s="36"/>
      <c r="BM299" s="38"/>
      <c r="BN299" s="36"/>
    </row>
    <row r="300" spans="1:66" s="34" customFormat="1" hidden="1">
      <c r="A300" s="46"/>
      <c r="B300" s="47"/>
      <c r="C300" s="48"/>
      <c r="D300" s="46"/>
      <c r="E300" s="46"/>
      <c r="F300" s="46"/>
      <c r="G300" s="46"/>
      <c r="H300" s="49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52"/>
      <c r="BD300" s="38"/>
      <c r="BE300" s="36"/>
      <c r="BH300" s="38"/>
      <c r="BI300" s="36"/>
      <c r="BM300" s="38"/>
      <c r="BN300" s="36"/>
    </row>
    <row r="301" spans="1:66" s="34" customFormat="1" hidden="1">
      <c r="A301" s="46"/>
      <c r="B301" s="47"/>
      <c r="C301" s="48"/>
      <c r="D301" s="46"/>
      <c r="E301" s="46"/>
      <c r="F301" s="46"/>
      <c r="G301" s="46"/>
      <c r="H301" s="49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52"/>
      <c r="BD301" s="38"/>
      <c r="BE301" s="36"/>
      <c r="BH301" s="38"/>
      <c r="BI301" s="36"/>
      <c r="BM301" s="38"/>
      <c r="BN301" s="36"/>
    </row>
    <row r="302" spans="1:66" s="34" customFormat="1" hidden="1">
      <c r="A302" s="46"/>
      <c r="B302" s="47"/>
      <c r="C302" s="48"/>
      <c r="D302" s="46"/>
      <c r="E302" s="46"/>
      <c r="F302" s="46"/>
      <c r="G302" s="46"/>
      <c r="H302" s="49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52"/>
      <c r="BD302" s="38"/>
      <c r="BE302" s="36"/>
      <c r="BH302" s="38"/>
      <c r="BI302" s="36"/>
      <c r="BM302" s="38"/>
      <c r="BN302" s="36"/>
    </row>
    <row r="303" spans="1:66" s="34" customFormat="1" hidden="1">
      <c r="A303" s="46"/>
      <c r="B303" s="47"/>
      <c r="C303" s="48"/>
      <c r="D303" s="46"/>
      <c r="E303" s="46"/>
      <c r="F303" s="46"/>
      <c r="G303" s="46"/>
      <c r="H303" s="49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52"/>
      <c r="BD303" s="38"/>
      <c r="BE303" s="36"/>
      <c r="BH303" s="38"/>
      <c r="BI303" s="36"/>
      <c r="BM303" s="38"/>
      <c r="BN303" s="36"/>
    </row>
    <row r="304" spans="1:66" s="34" customFormat="1" hidden="1">
      <c r="A304" s="46"/>
      <c r="B304" s="47"/>
      <c r="C304" s="48"/>
      <c r="D304" s="46"/>
      <c r="E304" s="46"/>
      <c r="F304" s="46"/>
      <c r="G304" s="46"/>
      <c r="H304" s="49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52"/>
      <c r="BD304" s="38"/>
      <c r="BE304" s="36"/>
      <c r="BH304" s="38"/>
      <c r="BI304" s="36"/>
      <c r="BM304" s="38"/>
      <c r="BN304" s="36"/>
    </row>
    <row r="305" spans="1:66" s="34" customFormat="1" hidden="1">
      <c r="A305" s="46"/>
      <c r="B305" s="47"/>
      <c r="C305" s="48"/>
      <c r="D305" s="46"/>
      <c r="E305" s="46"/>
      <c r="F305" s="46"/>
      <c r="G305" s="46"/>
      <c r="H305" s="49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52"/>
      <c r="BD305" s="38"/>
      <c r="BE305" s="36"/>
      <c r="BH305" s="38"/>
      <c r="BI305" s="36"/>
      <c r="BM305" s="38"/>
      <c r="BN305" s="36"/>
    </row>
    <row r="306" spans="1:66" s="34" customFormat="1" hidden="1">
      <c r="A306" s="46"/>
      <c r="B306" s="47"/>
      <c r="C306" s="48"/>
      <c r="D306" s="46"/>
      <c r="E306" s="46"/>
      <c r="F306" s="46"/>
      <c r="G306" s="46"/>
      <c r="H306" s="49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52"/>
      <c r="BD306" s="38"/>
      <c r="BE306" s="36"/>
      <c r="BH306" s="38"/>
      <c r="BI306" s="36"/>
      <c r="BM306" s="38"/>
      <c r="BN306" s="36"/>
    </row>
    <row r="307" spans="1:66" s="34" customFormat="1" hidden="1">
      <c r="A307" s="46"/>
      <c r="B307" s="47"/>
      <c r="C307" s="48"/>
      <c r="D307" s="46"/>
      <c r="E307" s="46"/>
      <c r="F307" s="46"/>
      <c r="G307" s="46"/>
      <c r="H307" s="49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52"/>
      <c r="BD307" s="38"/>
      <c r="BE307" s="36"/>
      <c r="BH307" s="38"/>
      <c r="BI307" s="36"/>
      <c r="BM307" s="38"/>
      <c r="BN307" s="36"/>
    </row>
    <row r="308" spans="1:66" s="34" customFormat="1" hidden="1">
      <c r="A308" s="46"/>
      <c r="B308" s="47"/>
      <c r="C308" s="48"/>
      <c r="D308" s="46"/>
      <c r="E308" s="46"/>
      <c r="F308" s="46"/>
      <c r="G308" s="46"/>
      <c r="H308" s="49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52"/>
      <c r="BD308" s="38"/>
      <c r="BE308" s="36"/>
      <c r="BH308" s="38"/>
      <c r="BI308" s="36"/>
      <c r="BM308" s="38"/>
      <c r="BN308" s="36"/>
    </row>
    <row r="309" spans="1:66" s="34" customFormat="1" hidden="1">
      <c r="A309" s="46"/>
      <c r="B309" s="47"/>
      <c r="C309" s="48"/>
      <c r="D309" s="46"/>
      <c r="E309" s="46"/>
      <c r="F309" s="46"/>
      <c r="G309" s="46"/>
      <c r="H309" s="49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52"/>
      <c r="BD309" s="38"/>
      <c r="BE309" s="36"/>
      <c r="BH309" s="38"/>
      <c r="BI309" s="36"/>
      <c r="BM309" s="38"/>
      <c r="BN309" s="36"/>
    </row>
    <row r="310" spans="1:66" s="34" customFormat="1" hidden="1">
      <c r="A310" s="46"/>
      <c r="B310" s="47"/>
      <c r="C310" s="48"/>
      <c r="D310" s="46"/>
      <c r="E310" s="46"/>
      <c r="F310" s="46"/>
      <c r="G310" s="46"/>
      <c r="H310" s="49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52"/>
      <c r="BD310" s="38"/>
      <c r="BE310" s="36"/>
      <c r="BH310" s="38"/>
      <c r="BI310" s="36"/>
      <c r="BM310" s="38"/>
      <c r="BN310" s="36"/>
    </row>
    <row r="311" spans="1:66" s="34" customFormat="1" hidden="1">
      <c r="A311" s="46"/>
      <c r="B311" s="47"/>
      <c r="C311" s="48"/>
      <c r="D311" s="46"/>
      <c r="E311" s="46"/>
      <c r="F311" s="46"/>
      <c r="G311" s="46"/>
      <c r="H311" s="49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52"/>
      <c r="BD311" s="38"/>
      <c r="BE311" s="36"/>
      <c r="BH311" s="38"/>
      <c r="BI311" s="36"/>
      <c r="BM311" s="38"/>
      <c r="BN311" s="36"/>
    </row>
    <row r="312" spans="1:66" s="34" customFormat="1" hidden="1">
      <c r="A312" s="46"/>
      <c r="B312" s="47"/>
      <c r="C312" s="48"/>
      <c r="D312" s="46"/>
      <c r="E312" s="46"/>
      <c r="F312" s="46"/>
      <c r="G312" s="46"/>
      <c r="H312" s="49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52"/>
      <c r="BD312" s="38"/>
      <c r="BE312" s="36"/>
      <c r="BH312" s="38"/>
      <c r="BI312" s="36"/>
      <c r="BM312" s="38"/>
      <c r="BN312" s="36"/>
    </row>
    <row r="313" spans="1:66" s="34" customFormat="1" hidden="1">
      <c r="A313" s="46"/>
      <c r="B313" s="47"/>
      <c r="C313" s="48"/>
      <c r="D313" s="46"/>
      <c r="E313" s="46"/>
      <c r="F313" s="46"/>
      <c r="G313" s="46"/>
      <c r="H313" s="49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52"/>
      <c r="BD313" s="38"/>
      <c r="BE313" s="36"/>
      <c r="BH313" s="38"/>
      <c r="BI313" s="36"/>
      <c r="BM313" s="38"/>
      <c r="BN313" s="36"/>
    </row>
    <row r="314" spans="1:66" s="34" customFormat="1" hidden="1">
      <c r="A314" s="46"/>
      <c r="B314" s="47"/>
      <c r="C314" s="48"/>
      <c r="D314" s="46"/>
      <c r="E314" s="46"/>
      <c r="F314" s="46"/>
      <c r="G314" s="46"/>
      <c r="H314" s="49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52"/>
      <c r="BD314" s="38"/>
      <c r="BE314" s="36"/>
      <c r="BH314" s="38"/>
      <c r="BI314" s="36"/>
      <c r="BM314" s="38"/>
      <c r="BN314" s="36"/>
    </row>
    <row r="315" spans="1:66" s="34" customFormat="1" hidden="1">
      <c r="A315" s="46"/>
      <c r="B315" s="47"/>
      <c r="C315" s="48"/>
      <c r="D315" s="46"/>
      <c r="E315" s="46"/>
      <c r="F315" s="46"/>
      <c r="G315" s="46"/>
      <c r="H315" s="49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52"/>
      <c r="BD315" s="38"/>
      <c r="BE315" s="36"/>
      <c r="BH315" s="38"/>
      <c r="BI315" s="36"/>
      <c r="BM315" s="38"/>
      <c r="BN315" s="36"/>
    </row>
    <row r="316" spans="1:66" s="34" customFormat="1" hidden="1">
      <c r="A316" s="46"/>
      <c r="B316" s="47"/>
      <c r="C316" s="48"/>
      <c r="D316" s="46"/>
      <c r="E316" s="46"/>
      <c r="F316" s="46"/>
      <c r="G316" s="46"/>
      <c r="H316" s="49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52"/>
      <c r="BD316" s="38"/>
      <c r="BE316" s="36"/>
      <c r="BH316" s="38"/>
      <c r="BI316" s="36"/>
      <c r="BM316" s="38"/>
      <c r="BN316" s="36"/>
    </row>
    <row r="317" spans="1:66" s="34" customFormat="1" hidden="1">
      <c r="A317" s="46"/>
      <c r="B317" s="47"/>
      <c r="C317" s="48"/>
      <c r="D317" s="46"/>
      <c r="E317" s="46"/>
      <c r="F317" s="46"/>
      <c r="G317" s="46"/>
      <c r="H317" s="49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52"/>
      <c r="BD317" s="38"/>
      <c r="BE317" s="36"/>
      <c r="BH317" s="38"/>
      <c r="BI317" s="36"/>
      <c r="BM317" s="38"/>
      <c r="BN317" s="36"/>
    </row>
    <row r="318" spans="1:66" s="34" customFormat="1" hidden="1">
      <c r="A318" s="46"/>
      <c r="B318" s="47"/>
      <c r="C318" s="48"/>
      <c r="D318" s="46"/>
      <c r="E318" s="46"/>
      <c r="F318" s="46"/>
      <c r="G318" s="46"/>
      <c r="H318" s="49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52"/>
      <c r="BD318" s="38"/>
      <c r="BE318" s="36"/>
      <c r="BH318" s="38"/>
      <c r="BI318" s="36"/>
      <c r="BM318" s="38"/>
      <c r="BN318" s="36"/>
    </row>
    <row r="319" spans="1:66" s="34" customFormat="1" hidden="1">
      <c r="A319" s="46"/>
      <c r="B319" s="47"/>
      <c r="C319" s="48"/>
      <c r="D319" s="46"/>
      <c r="E319" s="46"/>
      <c r="F319" s="46"/>
      <c r="G319" s="46"/>
      <c r="H319" s="49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52"/>
      <c r="BD319" s="38"/>
      <c r="BE319" s="36"/>
      <c r="BH319" s="38"/>
      <c r="BI319" s="36"/>
      <c r="BM319" s="38"/>
      <c r="BN319" s="36"/>
    </row>
    <row r="320" spans="1:66" s="34" customFormat="1" hidden="1">
      <c r="A320" s="46"/>
      <c r="B320" s="47"/>
      <c r="C320" s="48"/>
      <c r="D320" s="46"/>
      <c r="E320" s="46"/>
      <c r="F320" s="46"/>
      <c r="G320" s="46"/>
      <c r="H320" s="49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52"/>
      <c r="BD320" s="38"/>
      <c r="BE320" s="36"/>
      <c r="BH320" s="38"/>
      <c r="BI320" s="36"/>
      <c r="BM320" s="38"/>
      <c r="BN320" s="36"/>
    </row>
    <row r="321" spans="1:66" s="34" customFormat="1" hidden="1">
      <c r="A321" s="46"/>
      <c r="B321" s="47"/>
      <c r="C321" s="48"/>
      <c r="D321" s="46"/>
      <c r="E321" s="46"/>
      <c r="F321" s="46"/>
      <c r="G321" s="46"/>
      <c r="H321" s="49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52"/>
      <c r="BD321" s="38"/>
      <c r="BE321" s="36"/>
      <c r="BH321" s="38"/>
      <c r="BI321" s="36"/>
      <c r="BM321" s="38"/>
      <c r="BN321" s="36"/>
    </row>
    <row r="322" spans="1:66" s="34" customFormat="1" hidden="1">
      <c r="A322" s="46"/>
      <c r="B322" s="47"/>
      <c r="C322" s="48"/>
      <c r="D322" s="46"/>
      <c r="E322" s="46"/>
      <c r="F322" s="46"/>
      <c r="G322" s="46"/>
      <c r="H322" s="49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52"/>
      <c r="BD322" s="38"/>
      <c r="BE322" s="36"/>
      <c r="BH322" s="38"/>
      <c r="BI322" s="36"/>
      <c r="BM322" s="38"/>
      <c r="BN322" s="36"/>
    </row>
    <row r="323" spans="1:66" s="34" customFormat="1" hidden="1">
      <c r="A323" s="46"/>
      <c r="B323" s="47"/>
      <c r="C323" s="48"/>
      <c r="D323" s="46"/>
      <c r="E323" s="46"/>
      <c r="F323" s="46"/>
      <c r="G323" s="46"/>
      <c r="H323" s="49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52"/>
      <c r="BD323" s="38"/>
      <c r="BE323" s="36"/>
      <c r="BH323" s="38"/>
      <c r="BI323" s="36"/>
      <c r="BM323" s="38"/>
      <c r="BN323" s="36"/>
    </row>
    <row r="324" spans="1:66" s="34" customFormat="1" hidden="1">
      <c r="A324" s="46"/>
      <c r="B324" s="47"/>
      <c r="C324" s="48"/>
      <c r="D324" s="46"/>
      <c r="E324" s="46"/>
      <c r="F324" s="46"/>
      <c r="G324" s="46"/>
      <c r="H324" s="49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52"/>
      <c r="BD324" s="38"/>
      <c r="BE324" s="36"/>
      <c r="BH324" s="38"/>
      <c r="BI324" s="36"/>
      <c r="BM324" s="38"/>
      <c r="BN324" s="36"/>
    </row>
    <row r="325" spans="1:66" s="34" customFormat="1" hidden="1">
      <c r="A325" s="46"/>
      <c r="B325" s="47"/>
      <c r="C325" s="48"/>
      <c r="D325" s="46"/>
      <c r="E325" s="46"/>
      <c r="F325" s="46"/>
      <c r="G325" s="46"/>
      <c r="H325" s="49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52"/>
      <c r="BD325" s="38"/>
      <c r="BE325" s="36"/>
      <c r="BH325" s="38"/>
      <c r="BI325" s="36"/>
      <c r="BM325" s="38"/>
      <c r="BN325" s="36"/>
    </row>
    <row r="326" spans="1:66" s="34" customFormat="1" hidden="1">
      <c r="A326" s="46"/>
      <c r="B326" s="47"/>
      <c r="C326" s="48"/>
      <c r="D326" s="46"/>
      <c r="E326" s="46"/>
      <c r="F326" s="46"/>
      <c r="G326" s="46"/>
      <c r="H326" s="49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52"/>
      <c r="BD326" s="38"/>
      <c r="BE326" s="36"/>
      <c r="BH326" s="38"/>
      <c r="BI326" s="36"/>
      <c r="BM326" s="38"/>
      <c r="BN326" s="36"/>
    </row>
    <row r="327" spans="1:66" s="34" customFormat="1" hidden="1">
      <c r="A327" s="46"/>
      <c r="B327" s="47"/>
      <c r="C327" s="48"/>
      <c r="D327" s="46"/>
      <c r="E327" s="46"/>
      <c r="F327" s="46"/>
      <c r="G327" s="46"/>
      <c r="H327" s="49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52"/>
      <c r="BD327" s="38"/>
      <c r="BE327" s="36"/>
      <c r="BH327" s="38"/>
      <c r="BI327" s="36"/>
      <c r="BM327" s="38"/>
      <c r="BN327" s="36"/>
    </row>
    <row r="328" spans="1:66" s="34" customFormat="1" hidden="1">
      <c r="A328" s="46"/>
      <c r="B328" s="47"/>
      <c r="C328" s="48"/>
      <c r="D328" s="46"/>
      <c r="E328" s="46"/>
      <c r="F328" s="46"/>
      <c r="G328" s="46"/>
      <c r="H328" s="49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52"/>
      <c r="BD328" s="38"/>
      <c r="BE328" s="36"/>
      <c r="BH328" s="38"/>
      <c r="BI328" s="36"/>
      <c r="BM328" s="38"/>
      <c r="BN328" s="36"/>
    </row>
    <row r="329" spans="1:66" s="34" customFormat="1" hidden="1">
      <c r="A329" s="46"/>
      <c r="B329" s="47"/>
      <c r="C329" s="48"/>
      <c r="D329" s="46"/>
      <c r="E329" s="46"/>
      <c r="F329" s="46"/>
      <c r="G329" s="46"/>
      <c r="H329" s="49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52"/>
      <c r="BD329" s="38"/>
      <c r="BE329" s="36"/>
      <c r="BH329" s="38"/>
      <c r="BI329" s="36"/>
      <c r="BM329" s="38"/>
      <c r="BN329" s="36"/>
    </row>
    <row r="330" spans="1:66" s="34" customFormat="1" hidden="1">
      <c r="A330" s="46"/>
      <c r="B330" s="47"/>
      <c r="C330" s="48"/>
      <c r="D330" s="46"/>
      <c r="E330" s="46"/>
      <c r="F330" s="46"/>
      <c r="G330" s="46"/>
      <c r="H330" s="49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52"/>
      <c r="BD330" s="38"/>
      <c r="BE330" s="36"/>
      <c r="BH330" s="38"/>
      <c r="BI330" s="36"/>
      <c r="BM330" s="38"/>
      <c r="BN330" s="36"/>
    </row>
    <row r="331" spans="1:66" s="34" customFormat="1" hidden="1">
      <c r="A331" s="46"/>
      <c r="B331" s="47"/>
      <c r="C331" s="48"/>
      <c r="D331" s="46"/>
      <c r="E331" s="46"/>
      <c r="F331" s="46"/>
      <c r="G331" s="46"/>
      <c r="H331" s="49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52"/>
      <c r="BD331" s="38"/>
      <c r="BE331" s="36"/>
      <c r="BH331" s="38"/>
      <c r="BI331" s="36"/>
      <c r="BM331" s="38"/>
      <c r="BN331" s="36"/>
    </row>
    <row r="332" spans="1:66" s="34" customFormat="1" hidden="1">
      <c r="A332" s="46"/>
      <c r="B332" s="47"/>
      <c r="C332" s="48"/>
      <c r="D332" s="46"/>
      <c r="E332" s="46"/>
      <c r="F332" s="46"/>
      <c r="G332" s="46"/>
      <c r="H332" s="49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52"/>
      <c r="BD332" s="38"/>
      <c r="BE332" s="36"/>
      <c r="BH332" s="38"/>
      <c r="BI332" s="36"/>
      <c r="BM332" s="38"/>
      <c r="BN332" s="36"/>
    </row>
    <row r="333" spans="1:66" s="34" customFormat="1" hidden="1">
      <c r="A333" s="46"/>
      <c r="B333" s="47"/>
      <c r="C333" s="48"/>
      <c r="D333" s="46"/>
      <c r="E333" s="46"/>
      <c r="F333" s="46"/>
      <c r="G333" s="46"/>
      <c r="H333" s="49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52"/>
      <c r="BD333" s="38"/>
      <c r="BE333" s="36"/>
      <c r="BH333" s="38"/>
      <c r="BI333" s="36"/>
      <c r="BM333" s="38"/>
      <c r="BN333" s="36"/>
    </row>
    <row r="334" spans="1:66" s="34" customFormat="1" hidden="1">
      <c r="A334" s="46"/>
      <c r="B334" s="47"/>
      <c r="C334" s="48"/>
      <c r="D334" s="46"/>
      <c r="E334" s="46"/>
      <c r="F334" s="46"/>
      <c r="G334" s="46"/>
      <c r="H334" s="49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52"/>
      <c r="BD334" s="38"/>
      <c r="BE334" s="36"/>
      <c r="BH334" s="38"/>
      <c r="BI334" s="36"/>
      <c r="BM334" s="38"/>
      <c r="BN334" s="36"/>
    </row>
    <row r="335" spans="1:66" s="34" customFormat="1" hidden="1">
      <c r="A335" s="46"/>
      <c r="B335" s="47"/>
      <c r="C335" s="48"/>
      <c r="D335" s="46"/>
      <c r="E335" s="46"/>
      <c r="F335" s="46"/>
      <c r="G335" s="46"/>
      <c r="H335" s="49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52"/>
      <c r="BD335" s="38"/>
      <c r="BE335" s="36"/>
      <c r="BH335" s="38"/>
      <c r="BI335" s="36"/>
      <c r="BM335" s="38"/>
      <c r="BN335" s="36"/>
    </row>
    <row r="336" spans="1:66" s="34" customFormat="1" hidden="1">
      <c r="A336" s="46"/>
      <c r="B336" s="47"/>
      <c r="C336" s="48"/>
      <c r="D336" s="46"/>
      <c r="E336" s="46"/>
      <c r="F336" s="46"/>
      <c r="G336" s="46"/>
      <c r="H336" s="49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52"/>
      <c r="BD336" s="38"/>
      <c r="BE336" s="36"/>
      <c r="BH336" s="38"/>
      <c r="BI336" s="36"/>
      <c r="BM336" s="38"/>
      <c r="BN336" s="36"/>
    </row>
    <row r="337" spans="1:66" s="34" customFormat="1" hidden="1">
      <c r="A337" s="46"/>
      <c r="B337" s="47"/>
      <c r="C337" s="48"/>
      <c r="D337" s="46"/>
      <c r="E337" s="46"/>
      <c r="F337" s="46"/>
      <c r="G337" s="46"/>
      <c r="H337" s="49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52"/>
      <c r="BD337" s="38"/>
      <c r="BE337" s="36"/>
      <c r="BH337" s="38"/>
      <c r="BI337" s="36"/>
      <c r="BM337" s="38"/>
      <c r="BN337" s="36"/>
    </row>
    <row r="338" spans="1:66" s="34" customFormat="1" hidden="1">
      <c r="A338" s="46"/>
      <c r="B338" s="47"/>
      <c r="C338" s="48"/>
      <c r="D338" s="46"/>
      <c r="E338" s="46"/>
      <c r="F338" s="46"/>
      <c r="G338" s="46"/>
      <c r="H338" s="49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52"/>
      <c r="BD338" s="38"/>
      <c r="BE338" s="36"/>
      <c r="BH338" s="38"/>
      <c r="BI338" s="36"/>
      <c r="BM338" s="38"/>
      <c r="BN338" s="36"/>
    </row>
    <row r="339" spans="1:66" s="34" customFormat="1" hidden="1">
      <c r="A339" s="46"/>
      <c r="B339" s="47"/>
      <c r="C339" s="48"/>
      <c r="D339" s="46"/>
      <c r="E339" s="46"/>
      <c r="F339" s="46"/>
      <c r="G339" s="46"/>
      <c r="H339" s="49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52"/>
      <c r="BD339" s="38"/>
      <c r="BE339" s="36"/>
      <c r="BH339" s="38"/>
      <c r="BI339" s="36"/>
      <c r="BM339" s="38"/>
      <c r="BN339" s="36"/>
    </row>
    <row r="340" spans="1:66" s="34" customFormat="1" hidden="1">
      <c r="A340" s="46"/>
      <c r="B340" s="47"/>
      <c r="C340" s="48"/>
      <c r="D340" s="46"/>
      <c r="E340" s="46"/>
      <c r="F340" s="46"/>
      <c r="G340" s="46"/>
      <c r="H340" s="49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52"/>
      <c r="BD340" s="38"/>
      <c r="BE340" s="36"/>
      <c r="BH340" s="38"/>
      <c r="BI340" s="36"/>
      <c r="BM340" s="38"/>
      <c r="BN340" s="36"/>
    </row>
    <row r="341" spans="1:66" s="34" customFormat="1" hidden="1">
      <c r="A341" s="46"/>
      <c r="B341" s="47"/>
      <c r="C341" s="48"/>
      <c r="D341" s="46"/>
      <c r="E341" s="46"/>
      <c r="F341" s="46"/>
      <c r="G341" s="46"/>
      <c r="H341" s="49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52"/>
      <c r="BD341" s="38"/>
      <c r="BE341" s="36"/>
      <c r="BH341" s="38"/>
      <c r="BI341" s="36"/>
      <c r="BM341" s="38"/>
      <c r="BN341" s="36"/>
    </row>
    <row r="342" spans="1:66" s="34" customFormat="1" hidden="1">
      <c r="A342" s="46"/>
      <c r="B342" s="47"/>
      <c r="C342" s="48"/>
      <c r="D342" s="46"/>
      <c r="E342" s="46"/>
      <c r="F342" s="46"/>
      <c r="G342" s="46"/>
      <c r="H342" s="49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52"/>
      <c r="BD342" s="38"/>
      <c r="BE342" s="36"/>
      <c r="BH342" s="38"/>
      <c r="BI342" s="36"/>
      <c r="BM342" s="38"/>
      <c r="BN342" s="36"/>
    </row>
    <row r="343" spans="1:66" s="34" customFormat="1" hidden="1">
      <c r="A343" s="46"/>
      <c r="B343" s="47"/>
      <c r="C343" s="48"/>
      <c r="D343" s="46"/>
      <c r="E343" s="46"/>
      <c r="F343" s="46"/>
      <c r="G343" s="46"/>
      <c r="H343" s="49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52"/>
      <c r="BD343" s="38"/>
      <c r="BE343" s="36"/>
      <c r="BH343" s="38"/>
      <c r="BI343" s="36"/>
      <c r="BM343" s="38"/>
      <c r="BN343" s="36"/>
    </row>
    <row r="344" spans="1:66" s="34" customFormat="1" hidden="1">
      <c r="A344" s="46"/>
      <c r="B344" s="47"/>
      <c r="C344" s="48"/>
      <c r="D344" s="46"/>
      <c r="E344" s="46"/>
      <c r="F344" s="46"/>
      <c r="G344" s="46"/>
      <c r="H344" s="49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52"/>
      <c r="BD344" s="38"/>
      <c r="BE344" s="36"/>
      <c r="BH344" s="38"/>
      <c r="BI344" s="36"/>
      <c r="BM344" s="38"/>
      <c r="BN344" s="36"/>
    </row>
    <row r="345" spans="1:66" s="34" customFormat="1" hidden="1">
      <c r="A345" s="46"/>
      <c r="B345" s="47"/>
      <c r="C345" s="48"/>
      <c r="D345" s="46"/>
      <c r="E345" s="46"/>
      <c r="F345" s="46"/>
      <c r="G345" s="46"/>
      <c r="H345" s="49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52"/>
      <c r="BD345" s="38"/>
      <c r="BE345" s="36"/>
      <c r="BH345" s="38"/>
      <c r="BI345" s="36"/>
      <c r="BM345" s="38"/>
      <c r="BN345" s="36"/>
    </row>
    <row r="346" spans="1:66" s="34" customFormat="1" hidden="1">
      <c r="A346" s="46"/>
      <c r="B346" s="47"/>
      <c r="C346" s="48"/>
      <c r="D346" s="46"/>
      <c r="E346" s="46"/>
      <c r="F346" s="46"/>
      <c r="G346" s="46"/>
      <c r="H346" s="49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52"/>
      <c r="BD346" s="38"/>
      <c r="BE346" s="36"/>
      <c r="BH346" s="38"/>
      <c r="BI346" s="36"/>
      <c r="BM346" s="38"/>
      <c r="BN346" s="36"/>
    </row>
    <row r="347" spans="1:66" s="34" customFormat="1" hidden="1">
      <c r="A347" s="46"/>
      <c r="B347" s="47"/>
      <c r="C347" s="48"/>
      <c r="D347" s="46"/>
      <c r="E347" s="46"/>
      <c r="F347" s="46"/>
      <c r="G347" s="46"/>
      <c r="H347" s="49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52"/>
      <c r="BD347" s="38"/>
      <c r="BE347" s="36"/>
      <c r="BH347" s="38"/>
      <c r="BI347" s="36"/>
      <c r="BM347" s="38"/>
      <c r="BN347" s="36"/>
    </row>
    <row r="348" spans="1:66" s="34" customFormat="1" hidden="1">
      <c r="A348" s="46"/>
      <c r="B348" s="47"/>
      <c r="C348" s="48"/>
      <c r="D348" s="46"/>
      <c r="E348" s="46"/>
      <c r="F348" s="46"/>
      <c r="G348" s="46"/>
      <c r="H348" s="49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52"/>
      <c r="BD348" s="38"/>
      <c r="BE348" s="36"/>
      <c r="BH348" s="38"/>
      <c r="BI348" s="36"/>
      <c r="BM348" s="38"/>
      <c r="BN348" s="36"/>
    </row>
    <row r="349" spans="1:66" s="34" customFormat="1" hidden="1">
      <c r="A349" s="46"/>
      <c r="B349" s="47"/>
      <c r="C349" s="48"/>
      <c r="D349" s="46"/>
      <c r="E349" s="46"/>
      <c r="F349" s="46"/>
      <c r="G349" s="46"/>
      <c r="H349" s="49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52"/>
      <c r="BD349" s="38"/>
      <c r="BE349" s="36"/>
      <c r="BH349" s="38"/>
      <c r="BI349" s="36"/>
      <c r="BM349" s="38"/>
      <c r="BN349" s="36"/>
    </row>
    <row r="350" spans="1:66" s="34" customFormat="1" hidden="1">
      <c r="A350" s="46"/>
      <c r="B350" s="47"/>
      <c r="C350" s="48"/>
      <c r="D350" s="46"/>
      <c r="E350" s="46"/>
      <c r="F350" s="46"/>
      <c r="G350" s="46"/>
      <c r="H350" s="49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52"/>
      <c r="BD350" s="38"/>
      <c r="BE350" s="36"/>
      <c r="BH350" s="38"/>
      <c r="BI350" s="36"/>
      <c r="BM350" s="38"/>
      <c r="BN350" s="36"/>
    </row>
    <row r="351" spans="1:66" s="34" customFormat="1" hidden="1">
      <c r="A351" s="46"/>
      <c r="B351" s="47"/>
      <c r="C351" s="48"/>
      <c r="D351" s="46"/>
      <c r="E351" s="46"/>
      <c r="F351" s="46"/>
      <c r="G351" s="46"/>
      <c r="H351" s="49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52"/>
      <c r="BD351" s="38"/>
      <c r="BE351" s="36"/>
      <c r="BH351" s="38"/>
      <c r="BI351" s="36"/>
      <c r="BM351" s="38"/>
      <c r="BN351" s="36"/>
    </row>
    <row r="352" spans="1:66" s="34" customFormat="1" hidden="1">
      <c r="A352" s="46"/>
      <c r="B352" s="47"/>
      <c r="C352" s="48"/>
      <c r="D352" s="46"/>
      <c r="E352" s="46"/>
      <c r="F352" s="46"/>
      <c r="G352" s="46"/>
      <c r="H352" s="49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52"/>
      <c r="BD352" s="38"/>
      <c r="BE352" s="36"/>
      <c r="BH352" s="38"/>
      <c r="BI352" s="36"/>
      <c r="BM352" s="38"/>
      <c r="BN352" s="36"/>
    </row>
    <row r="353" spans="1:66" s="34" customFormat="1" hidden="1">
      <c r="A353" s="46"/>
      <c r="B353" s="47"/>
      <c r="C353" s="48"/>
      <c r="D353" s="46"/>
      <c r="E353" s="46"/>
      <c r="F353" s="46"/>
      <c r="G353" s="46"/>
      <c r="H353" s="49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52"/>
      <c r="BD353" s="38"/>
      <c r="BE353" s="36"/>
      <c r="BH353" s="38"/>
      <c r="BI353" s="36"/>
      <c r="BM353" s="38"/>
      <c r="BN353" s="36"/>
    </row>
    <row r="354" spans="1:66" s="34" customFormat="1" hidden="1">
      <c r="A354" s="46"/>
      <c r="B354" s="47"/>
      <c r="C354" s="48"/>
      <c r="D354" s="46"/>
      <c r="E354" s="46"/>
      <c r="F354" s="46"/>
      <c r="G354" s="46"/>
      <c r="H354" s="49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52"/>
      <c r="BD354" s="38"/>
      <c r="BE354" s="36"/>
      <c r="BH354" s="38"/>
      <c r="BI354" s="36"/>
      <c r="BM354" s="38"/>
      <c r="BN354" s="36"/>
    </row>
    <row r="355" spans="1:66" s="34" customFormat="1" hidden="1">
      <c r="A355" s="46"/>
      <c r="B355" s="47"/>
      <c r="C355" s="48"/>
      <c r="D355" s="46"/>
      <c r="E355" s="46"/>
      <c r="F355" s="46"/>
      <c r="G355" s="46"/>
      <c r="H355" s="49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52"/>
      <c r="BD355" s="38"/>
      <c r="BE355" s="36"/>
      <c r="BH355" s="38"/>
      <c r="BI355" s="36"/>
      <c r="BM355" s="38"/>
      <c r="BN355" s="36"/>
    </row>
    <row r="356" spans="1:66" s="34" customFormat="1" hidden="1">
      <c r="A356" s="46"/>
      <c r="B356" s="47"/>
      <c r="C356" s="48"/>
      <c r="D356" s="46"/>
      <c r="E356" s="46"/>
      <c r="F356" s="46"/>
      <c r="G356" s="46"/>
      <c r="H356" s="49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52"/>
      <c r="BD356" s="38"/>
      <c r="BE356" s="36"/>
      <c r="BH356" s="38"/>
      <c r="BI356" s="36"/>
      <c r="BM356" s="38"/>
      <c r="BN356" s="36"/>
    </row>
    <row r="357" spans="1:66" s="34" customFormat="1" hidden="1">
      <c r="A357" s="46"/>
      <c r="B357" s="47"/>
      <c r="C357" s="48"/>
      <c r="D357" s="46"/>
      <c r="E357" s="46"/>
      <c r="F357" s="46"/>
      <c r="G357" s="46"/>
      <c r="H357" s="49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52"/>
      <c r="BD357" s="38"/>
      <c r="BE357" s="36"/>
      <c r="BH357" s="38"/>
      <c r="BI357" s="36"/>
      <c r="BM357" s="38"/>
      <c r="BN357" s="36"/>
    </row>
    <row r="358" spans="1:66" s="34" customFormat="1" hidden="1">
      <c r="A358" s="46"/>
      <c r="B358" s="47"/>
      <c r="C358" s="48"/>
      <c r="D358" s="46"/>
      <c r="E358" s="46"/>
      <c r="F358" s="46"/>
      <c r="G358" s="46"/>
      <c r="H358" s="49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52"/>
      <c r="BD358" s="38"/>
      <c r="BE358" s="36"/>
      <c r="BH358" s="38"/>
      <c r="BI358" s="36"/>
      <c r="BM358" s="38"/>
      <c r="BN358" s="36"/>
    </row>
    <row r="359" spans="1:66" s="34" customFormat="1" hidden="1">
      <c r="A359" s="46"/>
      <c r="B359" s="47"/>
      <c r="C359" s="48"/>
      <c r="D359" s="46"/>
      <c r="E359" s="46"/>
      <c r="F359" s="46"/>
      <c r="G359" s="46"/>
      <c r="H359" s="49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52"/>
      <c r="BD359" s="38"/>
      <c r="BE359" s="36"/>
      <c r="BH359" s="38"/>
      <c r="BI359" s="36"/>
      <c r="BM359" s="38"/>
      <c r="BN359" s="36"/>
    </row>
    <row r="360" spans="1:66" s="34" customFormat="1" hidden="1">
      <c r="A360" s="46"/>
      <c r="B360" s="47"/>
      <c r="C360" s="48"/>
      <c r="D360" s="46"/>
      <c r="E360" s="46"/>
      <c r="F360" s="46"/>
      <c r="G360" s="46"/>
      <c r="H360" s="49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52"/>
      <c r="BD360" s="38"/>
      <c r="BE360" s="36"/>
      <c r="BH360" s="38"/>
      <c r="BI360" s="36"/>
      <c r="BM360" s="38"/>
      <c r="BN360" s="36"/>
    </row>
    <row r="361" spans="1:66" s="34" customFormat="1" hidden="1">
      <c r="A361" s="46"/>
      <c r="B361" s="47"/>
      <c r="C361" s="48"/>
      <c r="D361" s="46"/>
      <c r="E361" s="46"/>
      <c r="F361" s="46"/>
      <c r="G361" s="46"/>
      <c r="H361" s="49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52"/>
      <c r="BD361" s="38"/>
      <c r="BE361" s="36"/>
      <c r="BH361" s="38"/>
      <c r="BI361" s="36"/>
      <c r="BM361" s="38"/>
      <c r="BN361" s="36"/>
    </row>
    <row r="362" spans="1:66" s="34" customFormat="1" hidden="1">
      <c r="A362" s="46"/>
      <c r="B362" s="47"/>
      <c r="C362" s="48"/>
      <c r="D362" s="46"/>
      <c r="E362" s="46"/>
      <c r="F362" s="46"/>
      <c r="G362" s="46"/>
      <c r="H362" s="49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52"/>
      <c r="BD362" s="38"/>
      <c r="BE362" s="36"/>
      <c r="BH362" s="38"/>
      <c r="BI362" s="36"/>
      <c r="BM362" s="38"/>
      <c r="BN362" s="36"/>
    </row>
    <row r="363" spans="1:66" s="34" customFormat="1" hidden="1">
      <c r="A363" s="46"/>
      <c r="B363" s="47"/>
      <c r="C363" s="48"/>
      <c r="D363" s="46"/>
      <c r="E363" s="46"/>
      <c r="F363" s="46"/>
      <c r="G363" s="46"/>
      <c r="H363" s="49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52"/>
      <c r="BD363" s="38"/>
      <c r="BE363" s="36"/>
      <c r="BH363" s="38"/>
      <c r="BI363" s="36"/>
      <c r="BM363" s="38"/>
      <c r="BN363" s="36"/>
    </row>
    <row r="364" spans="1:66" s="34" customFormat="1" hidden="1">
      <c r="A364" s="46"/>
      <c r="B364" s="47"/>
      <c r="C364" s="48"/>
      <c r="D364" s="46"/>
      <c r="E364" s="46"/>
      <c r="F364" s="46"/>
      <c r="G364" s="46"/>
      <c r="H364" s="49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52"/>
      <c r="BD364" s="38"/>
      <c r="BE364" s="36"/>
      <c r="BH364" s="38"/>
      <c r="BI364" s="36"/>
      <c r="BM364" s="38"/>
      <c r="BN364" s="36"/>
    </row>
    <row r="365" spans="1:66" s="34" customFormat="1" hidden="1">
      <c r="A365" s="46"/>
      <c r="B365" s="47"/>
      <c r="C365" s="48"/>
      <c r="D365" s="46"/>
      <c r="E365" s="46"/>
      <c r="F365" s="46"/>
      <c r="G365" s="46"/>
      <c r="H365" s="49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52"/>
      <c r="BD365" s="38"/>
      <c r="BE365" s="36"/>
      <c r="BH365" s="38"/>
      <c r="BI365" s="36"/>
      <c r="BM365" s="38"/>
      <c r="BN365" s="36"/>
    </row>
    <row r="366" spans="1:66" s="34" customFormat="1" hidden="1">
      <c r="A366" s="46"/>
      <c r="B366" s="47"/>
      <c r="C366" s="48"/>
      <c r="D366" s="46"/>
      <c r="E366" s="46"/>
      <c r="F366" s="46"/>
      <c r="G366" s="46"/>
      <c r="H366" s="49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52"/>
      <c r="BD366" s="38"/>
      <c r="BE366" s="36"/>
      <c r="BH366" s="38"/>
      <c r="BI366" s="36"/>
      <c r="BM366" s="38"/>
      <c r="BN366" s="36"/>
    </row>
    <row r="367" spans="1:66" s="34" customFormat="1" hidden="1">
      <c r="A367" s="46"/>
      <c r="B367" s="47"/>
      <c r="C367" s="48"/>
      <c r="D367" s="46"/>
      <c r="E367" s="46"/>
      <c r="F367" s="46"/>
      <c r="G367" s="46"/>
      <c r="H367" s="49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52"/>
      <c r="BD367" s="38"/>
      <c r="BE367" s="36"/>
      <c r="BH367" s="38"/>
      <c r="BI367" s="36"/>
      <c r="BM367" s="38"/>
      <c r="BN367" s="36"/>
    </row>
    <row r="368" spans="1:66" s="34" customFormat="1" hidden="1">
      <c r="A368" s="46"/>
      <c r="B368" s="47"/>
      <c r="C368" s="48"/>
      <c r="D368" s="46"/>
      <c r="E368" s="46"/>
      <c r="F368" s="46"/>
      <c r="G368" s="46"/>
      <c r="H368" s="49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52"/>
      <c r="BD368" s="38"/>
      <c r="BE368" s="36"/>
      <c r="BH368" s="38"/>
      <c r="BI368" s="36"/>
      <c r="BM368" s="38"/>
      <c r="BN368" s="36"/>
    </row>
    <row r="369" spans="1:66" s="34" customFormat="1" hidden="1">
      <c r="A369" s="46"/>
      <c r="B369" s="47"/>
      <c r="C369" s="48"/>
      <c r="D369" s="46"/>
      <c r="E369" s="46"/>
      <c r="F369" s="46"/>
      <c r="G369" s="46"/>
      <c r="H369" s="49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52"/>
      <c r="BD369" s="38"/>
      <c r="BE369" s="36"/>
      <c r="BH369" s="38"/>
      <c r="BI369" s="36"/>
      <c r="BM369" s="38"/>
      <c r="BN369" s="36"/>
    </row>
    <row r="370" spans="1:66" s="34" customFormat="1" hidden="1">
      <c r="A370" s="46"/>
      <c r="B370" s="47"/>
      <c r="C370" s="48"/>
      <c r="D370" s="46"/>
      <c r="E370" s="46"/>
      <c r="F370" s="46"/>
      <c r="G370" s="46"/>
      <c r="H370" s="49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52"/>
      <c r="BD370" s="38"/>
      <c r="BE370" s="36"/>
      <c r="BH370" s="38"/>
      <c r="BI370" s="36"/>
      <c r="BM370" s="38"/>
      <c r="BN370" s="36"/>
    </row>
    <row r="371" spans="1:66" s="34" customFormat="1" hidden="1">
      <c r="A371" s="46"/>
      <c r="B371" s="47"/>
      <c r="C371" s="48"/>
      <c r="D371" s="46"/>
      <c r="E371" s="46"/>
      <c r="F371" s="46"/>
      <c r="G371" s="46"/>
      <c r="H371" s="49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52"/>
      <c r="BD371" s="38"/>
      <c r="BE371" s="36"/>
      <c r="BH371" s="38"/>
      <c r="BI371" s="36"/>
      <c r="BM371" s="38"/>
      <c r="BN371" s="36"/>
    </row>
    <row r="372" spans="1:66" s="34" customFormat="1" hidden="1">
      <c r="A372" s="46"/>
      <c r="B372" s="47"/>
      <c r="C372" s="48"/>
      <c r="D372" s="46"/>
      <c r="E372" s="46"/>
      <c r="F372" s="46"/>
      <c r="G372" s="46"/>
      <c r="H372" s="49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52"/>
      <c r="BD372" s="38"/>
      <c r="BE372" s="36"/>
      <c r="BH372" s="38"/>
      <c r="BI372" s="36"/>
      <c r="BM372" s="38"/>
      <c r="BN372" s="36"/>
    </row>
    <row r="373" spans="1:66" s="34" customFormat="1" hidden="1">
      <c r="A373" s="46"/>
      <c r="B373" s="47"/>
      <c r="C373" s="48"/>
      <c r="D373" s="46"/>
      <c r="E373" s="46"/>
      <c r="F373" s="46"/>
      <c r="G373" s="46"/>
      <c r="H373" s="49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52"/>
      <c r="BD373" s="38"/>
      <c r="BE373" s="36"/>
      <c r="BH373" s="38"/>
      <c r="BI373" s="36"/>
      <c r="BM373" s="38"/>
      <c r="BN373" s="36"/>
    </row>
    <row r="374" spans="1:66" s="34" customFormat="1" hidden="1">
      <c r="A374" s="46"/>
      <c r="B374" s="47"/>
      <c r="C374" s="48"/>
      <c r="D374" s="46"/>
      <c r="E374" s="46"/>
      <c r="F374" s="46"/>
      <c r="G374" s="46"/>
      <c r="H374" s="49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52"/>
      <c r="BD374" s="38"/>
      <c r="BE374" s="36"/>
      <c r="BH374" s="38"/>
      <c r="BI374" s="36"/>
      <c r="BM374" s="38"/>
      <c r="BN374" s="36"/>
    </row>
    <row r="375" spans="1:66" s="34" customFormat="1" hidden="1">
      <c r="A375" s="46"/>
      <c r="B375" s="47"/>
      <c r="C375" s="48"/>
      <c r="D375" s="46"/>
      <c r="E375" s="46"/>
      <c r="F375" s="46"/>
      <c r="G375" s="46"/>
      <c r="H375" s="49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52"/>
      <c r="BD375" s="38"/>
      <c r="BE375" s="36"/>
      <c r="BH375" s="38"/>
      <c r="BI375" s="36"/>
      <c r="BM375" s="38"/>
      <c r="BN375" s="36"/>
    </row>
    <row r="376" spans="1:66" s="34" customFormat="1" hidden="1">
      <c r="A376" s="46"/>
      <c r="B376" s="47"/>
      <c r="C376" s="48"/>
      <c r="D376" s="46"/>
      <c r="E376" s="46"/>
      <c r="F376" s="46"/>
      <c r="G376" s="46"/>
      <c r="H376" s="49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52"/>
      <c r="BD376" s="38"/>
      <c r="BE376" s="36"/>
      <c r="BH376" s="38"/>
      <c r="BI376" s="36"/>
      <c r="BM376" s="38"/>
      <c r="BN376" s="36"/>
    </row>
    <row r="377" spans="1:66" s="34" customFormat="1" hidden="1">
      <c r="A377" s="46"/>
      <c r="B377" s="47"/>
      <c r="C377" s="48"/>
      <c r="D377" s="46"/>
      <c r="E377" s="46"/>
      <c r="F377" s="46"/>
      <c r="G377" s="46"/>
      <c r="H377" s="49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52"/>
      <c r="BD377" s="38"/>
      <c r="BE377" s="36"/>
      <c r="BH377" s="38"/>
      <c r="BI377" s="36"/>
      <c r="BM377" s="38"/>
      <c r="BN377" s="36"/>
    </row>
    <row r="378" spans="1:66" s="34" customFormat="1" hidden="1">
      <c r="A378" s="46"/>
      <c r="B378" s="47"/>
      <c r="C378" s="48"/>
      <c r="D378" s="46"/>
      <c r="E378" s="46"/>
      <c r="F378" s="46"/>
      <c r="G378" s="46"/>
      <c r="H378" s="49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52"/>
      <c r="BD378" s="38"/>
      <c r="BE378" s="36"/>
      <c r="BH378" s="38"/>
      <c r="BI378" s="36"/>
      <c r="BM378" s="38"/>
      <c r="BN378" s="36"/>
    </row>
    <row r="379" spans="1:66" s="34" customFormat="1" hidden="1">
      <c r="A379" s="46"/>
      <c r="B379" s="47"/>
      <c r="C379" s="48"/>
      <c r="D379" s="46"/>
      <c r="E379" s="46"/>
      <c r="F379" s="46"/>
      <c r="G379" s="46"/>
      <c r="H379" s="49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52"/>
      <c r="BD379" s="38"/>
      <c r="BE379" s="36"/>
      <c r="BH379" s="38"/>
      <c r="BI379" s="36"/>
      <c r="BM379" s="38"/>
      <c r="BN379" s="36"/>
    </row>
    <row r="380" spans="1:66" s="34" customFormat="1" hidden="1">
      <c r="A380" s="46"/>
      <c r="B380" s="47"/>
      <c r="C380" s="48"/>
      <c r="D380" s="46"/>
      <c r="E380" s="46"/>
      <c r="F380" s="46"/>
      <c r="G380" s="46"/>
      <c r="H380" s="49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52"/>
      <c r="BD380" s="38"/>
      <c r="BE380" s="36"/>
      <c r="BH380" s="38"/>
      <c r="BI380" s="36"/>
      <c r="BM380" s="38"/>
      <c r="BN380" s="36"/>
    </row>
    <row r="381" spans="1:66" s="34" customFormat="1" hidden="1">
      <c r="A381" s="46"/>
      <c r="B381" s="47"/>
      <c r="C381" s="48"/>
      <c r="D381" s="46"/>
      <c r="E381" s="46"/>
      <c r="F381" s="46"/>
      <c r="G381" s="46"/>
      <c r="H381" s="49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52"/>
      <c r="BD381" s="38"/>
      <c r="BE381" s="36"/>
      <c r="BH381" s="38"/>
      <c r="BI381" s="36"/>
      <c r="BM381" s="38"/>
      <c r="BN381" s="36"/>
    </row>
    <row r="382" spans="1:66" s="34" customFormat="1" hidden="1">
      <c r="A382" s="46"/>
      <c r="B382" s="47"/>
      <c r="C382" s="48"/>
      <c r="D382" s="46"/>
      <c r="E382" s="46"/>
      <c r="F382" s="46"/>
      <c r="G382" s="46"/>
      <c r="H382" s="49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52"/>
      <c r="BD382" s="38"/>
      <c r="BE382" s="36"/>
      <c r="BH382" s="38"/>
      <c r="BI382" s="36"/>
      <c r="BM382" s="38"/>
      <c r="BN382" s="36"/>
    </row>
    <row r="383" spans="1:66" s="34" customFormat="1" hidden="1">
      <c r="A383" s="46"/>
      <c r="B383" s="47"/>
      <c r="C383" s="48"/>
      <c r="D383" s="46"/>
      <c r="E383" s="46"/>
      <c r="F383" s="46"/>
      <c r="G383" s="46"/>
      <c r="H383" s="49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52"/>
      <c r="BD383" s="38"/>
      <c r="BE383" s="36"/>
      <c r="BH383" s="38"/>
      <c r="BI383" s="36"/>
      <c r="BM383" s="38"/>
      <c r="BN383" s="36"/>
    </row>
    <row r="384" spans="1:66" s="34" customFormat="1" hidden="1">
      <c r="A384" s="46"/>
      <c r="B384" s="47"/>
      <c r="C384" s="48"/>
      <c r="D384" s="46"/>
      <c r="E384" s="46"/>
      <c r="F384" s="46"/>
      <c r="G384" s="46"/>
      <c r="H384" s="49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52"/>
      <c r="BD384" s="38"/>
      <c r="BE384" s="36"/>
      <c r="BH384" s="38"/>
      <c r="BI384" s="36"/>
      <c r="BM384" s="38"/>
      <c r="BN384" s="36"/>
    </row>
    <row r="385" spans="1:66" s="34" customFormat="1" hidden="1">
      <c r="A385" s="46"/>
      <c r="B385" s="47"/>
      <c r="C385" s="48"/>
      <c r="D385" s="46"/>
      <c r="E385" s="46"/>
      <c r="F385" s="46"/>
      <c r="G385" s="46"/>
      <c r="H385" s="49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52"/>
      <c r="BD385" s="38"/>
      <c r="BE385" s="36"/>
      <c r="BH385" s="38"/>
      <c r="BI385" s="36"/>
      <c r="BM385" s="38"/>
      <c r="BN385" s="36"/>
    </row>
    <row r="386" spans="1:66" s="34" customFormat="1" hidden="1">
      <c r="A386" s="46"/>
      <c r="B386" s="47"/>
      <c r="C386" s="48"/>
      <c r="D386" s="46"/>
      <c r="E386" s="46"/>
      <c r="F386" s="46"/>
      <c r="G386" s="46"/>
      <c r="H386" s="49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52"/>
      <c r="BD386" s="38"/>
      <c r="BE386" s="36"/>
      <c r="BH386" s="38"/>
      <c r="BI386" s="36"/>
      <c r="BM386" s="38"/>
      <c r="BN386" s="36"/>
    </row>
    <row r="387" spans="1:66" s="34" customFormat="1" hidden="1">
      <c r="A387" s="46"/>
      <c r="B387" s="47"/>
      <c r="C387" s="48"/>
      <c r="D387" s="46"/>
      <c r="E387" s="46"/>
      <c r="F387" s="46"/>
      <c r="G387" s="46"/>
      <c r="H387" s="49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52"/>
      <c r="BD387" s="38"/>
      <c r="BE387" s="36"/>
      <c r="BH387" s="38"/>
      <c r="BI387" s="36"/>
      <c r="BM387" s="38"/>
      <c r="BN387" s="36"/>
    </row>
    <row r="388" spans="1:66" s="34" customFormat="1" hidden="1">
      <c r="A388" s="46"/>
      <c r="B388" s="47"/>
      <c r="C388" s="48"/>
      <c r="D388" s="46"/>
      <c r="E388" s="46"/>
      <c r="F388" s="46"/>
      <c r="G388" s="46"/>
      <c r="H388" s="49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52"/>
      <c r="BD388" s="38"/>
      <c r="BE388" s="36"/>
      <c r="BH388" s="38"/>
      <c r="BI388" s="36"/>
      <c r="BM388" s="38"/>
      <c r="BN388" s="36"/>
    </row>
    <row r="389" spans="1:66" s="34" customFormat="1" hidden="1">
      <c r="A389" s="46"/>
      <c r="B389" s="47"/>
      <c r="C389" s="48"/>
      <c r="D389" s="46"/>
      <c r="E389" s="46"/>
      <c r="F389" s="46"/>
      <c r="G389" s="46"/>
      <c r="H389" s="49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52"/>
      <c r="BD389" s="38"/>
      <c r="BE389" s="36"/>
      <c r="BH389" s="38"/>
      <c r="BI389" s="36"/>
      <c r="BM389" s="38"/>
      <c r="BN389" s="36"/>
    </row>
    <row r="390" spans="1:66" s="34" customFormat="1" hidden="1">
      <c r="A390" s="46"/>
      <c r="B390" s="47"/>
      <c r="C390" s="48"/>
      <c r="D390" s="46"/>
      <c r="E390" s="46"/>
      <c r="F390" s="46"/>
      <c r="G390" s="46"/>
      <c r="H390" s="49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52"/>
      <c r="BD390" s="38"/>
      <c r="BE390" s="36"/>
      <c r="BH390" s="38"/>
      <c r="BI390" s="36"/>
      <c r="BM390" s="38"/>
      <c r="BN390" s="36"/>
    </row>
    <row r="391" spans="1:66" s="34" customFormat="1" hidden="1">
      <c r="A391" s="46"/>
      <c r="B391" s="47"/>
      <c r="C391" s="48"/>
      <c r="D391" s="46"/>
      <c r="E391" s="46"/>
      <c r="F391" s="46"/>
      <c r="G391" s="46"/>
      <c r="H391" s="49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52"/>
      <c r="BD391" s="38"/>
      <c r="BE391" s="36"/>
      <c r="BH391" s="38"/>
      <c r="BI391" s="36"/>
      <c r="BM391" s="38"/>
      <c r="BN391" s="36"/>
    </row>
    <row r="392" spans="1:66" s="34" customFormat="1" hidden="1">
      <c r="A392" s="46"/>
      <c r="B392" s="47"/>
      <c r="C392" s="48"/>
      <c r="D392" s="46"/>
      <c r="E392" s="46"/>
      <c r="F392" s="46"/>
      <c r="G392" s="46"/>
      <c r="H392" s="49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52"/>
      <c r="BD392" s="38"/>
      <c r="BE392" s="36"/>
      <c r="BH392" s="38"/>
      <c r="BI392" s="36"/>
      <c r="BM392" s="38"/>
      <c r="BN392" s="36"/>
    </row>
    <row r="393" spans="1:66" s="34" customFormat="1" hidden="1">
      <c r="A393" s="46"/>
      <c r="B393" s="47"/>
      <c r="C393" s="48"/>
      <c r="D393" s="46"/>
      <c r="E393" s="46"/>
      <c r="F393" s="46"/>
      <c r="G393" s="46"/>
      <c r="H393" s="49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52"/>
      <c r="BD393" s="38"/>
      <c r="BE393" s="36"/>
      <c r="BH393" s="38"/>
      <c r="BI393" s="36"/>
      <c r="BM393" s="38"/>
      <c r="BN393" s="36"/>
    </row>
    <row r="394" spans="1:66" s="34" customFormat="1" hidden="1">
      <c r="A394" s="46"/>
      <c r="B394" s="47"/>
      <c r="C394" s="48"/>
      <c r="D394" s="46"/>
      <c r="E394" s="46"/>
      <c r="F394" s="46"/>
      <c r="G394" s="46"/>
      <c r="H394" s="49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52"/>
      <c r="BD394" s="38"/>
      <c r="BE394" s="36"/>
      <c r="BH394" s="38"/>
      <c r="BI394" s="36"/>
      <c r="BM394" s="38"/>
      <c r="BN394" s="36"/>
    </row>
    <row r="395" spans="1:66" s="34" customFormat="1" hidden="1">
      <c r="A395" s="46"/>
      <c r="B395" s="47"/>
      <c r="C395" s="48"/>
      <c r="D395" s="46"/>
      <c r="E395" s="46"/>
      <c r="F395" s="46"/>
      <c r="G395" s="46"/>
      <c r="H395" s="49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52"/>
      <c r="BD395" s="38"/>
      <c r="BE395" s="36"/>
      <c r="BH395" s="38"/>
      <c r="BI395" s="36"/>
      <c r="BM395" s="38"/>
      <c r="BN395" s="36"/>
    </row>
    <row r="396" spans="1:66" s="34" customFormat="1" hidden="1">
      <c r="A396" s="46"/>
      <c r="B396" s="47"/>
      <c r="C396" s="48"/>
      <c r="D396" s="46"/>
      <c r="E396" s="46"/>
      <c r="F396" s="46"/>
      <c r="G396" s="46"/>
      <c r="H396" s="49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52"/>
      <c r="BD396" s="38"/>
      <c r="BE396" s="36"/>
      <c r="BH396" s="38"/>
      <c r="BI396" s="36"/>
      <c r="BM396" s="38"/>
      <c r="BN396" s="36"/>
    </row>
    <row r="397" spans="1:66" s="34" customFormat="1" hidden="1">
      <c r="A397" s="46"/>
      <c r="B397" s="47"/>
      <c r="C397" s="48"/>
      <c r="D397" s="46"/>
      <c r="E397" s="46"/>
      <c r="F397" s="46"/>
      <c r="G397" s="46"/>
      <c r="H397" s="49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52"/>
      <c r="BD397" s="38"/>
      <c r="BE397" s="36"/>
      <c r="BH397" s="38"/>
      <c r="BI397" s="36"/>
      <c r="BM397" s="38"/>
      <c r="BN397" s="36"/>
    </row>
    <row r="398" spans="1:66" s="34" customFormat="1" hidden="1">
      <c r="A398" s="46"/>
      <c r="B398" s="47"/>
      <c r="C398" s="48"/>
      <c r="D398" s="46"/>
      <c r="E398" s="46"/>
      <c r="F398" s="46"/>
      <c r="G398" s="46"/>
      <c r="H398" s="49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52"/>
      <c r="BD398" s="38"/>
      <c r="BE398" s="36"/>
      <c r="BH398" s="38"/>
      <c r="BI398" s="36"/>
      <c r="BM398" s="38"/>
      <c r="BN398" s="36"/>
    </row>
    <row r="399" spans="1:66" s="34" customFormat="1" hidden="1">
      <c r="A399" s="46"/>
      <c r="B399" s="47"/>
      <c r="C399" s="48"/>
      <c r="D399" s="46"/>
      <c r="E399" s="46"/>
      <c r="F399" s="46"/>
      <c r="G399" s="46"/>
      <c r="H399" s="49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52"/>
      <c r="BD399" s="38"/>
      <c r="BE399" s="36"/>
      <c r="BH399" s="38"/>
      <c r="BI399" s="36"/>
      <c r="BM399" s="38"/>
      <c r="BN399" s="36"/>
    </row>
    <row r="400" spans="1:66" s="34" customFormat="1" hidden="1">
      <c r="A400" s="46"/>
      <c r="B400" s="47"/>
      <c r="C400" s="48"/>
      <c r="D400" s="46"/>
      <c r="E400" s="46"/>
      <c r="F400" s="46"/>
      <c r="G400" s="46"/>
      <c r="H400" s="49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52"/>
      <c r="BD400" s="38"/>
      <c r="BE400" s="36"/>
      <c r="BH400" s="38"/>
      <c r="BI400" s="36"/>
      <c r="BM400" s="38"/>
      <c r="BN400" s="36"/>
    </row>
    <row r="401" spans="1:21" hidden="1">
      <c r="A401" s="9"/>
      <c r="B401" s="10"/>
      <c r="C401" s="11"/>
      <c r="D401" s="12"/>
      <c r="E401" s="12"/>
      <c r="F401" s="12"/>
      <c r="G401" s="12"/>
      <c r="H401" s="13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1:21" hidden="1">
      <c r="A402" s="9"/>
      <c r="B402" s="10"/>
      <c r="C402" s="11"/>
      <c r="D402" s="12"/>
      <c r="E402" s="12"/>
      <c r="F402" s="12"/>
      <c r="G402" s="12"/>
      <c r="H402" s="13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1:21" hidden="1">
      <c r="A403" s="9"/>
      <c r="B403" s="10"/>
      <c r="C403" s="11"/>
      <c r="D403" s="12"/>
      <c r="E403" s="12"/>
      <c r="F403" s="12"/>
      <c r="G403" s="12"/>
      <c r="H403" s="13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1:21" hidden="1">
      <c r="A404" s="9"/>
      <c r="B404" s="10"/>
      <c r="C404" s="11"/>
      <c r="D404" s="12"/>
      <c r="E404" s="12"/>
      <c r="F404" s="12"/>
      <c r="G404" s="12"/>
      <c r="H404" s="13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1:21" hidden="1">
      <c r="A405" s="9"/>
      <c r="B405" s="10"/>
      <c r="C405" s="11"/>
      <c r="D405" s="12"/>
      <c r="E405" s="12"/>
      <c r="F405" s="12"/>
      <c r="G405" s="12"/>
      <c r="H405" s="13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1:21" hidden="1">
      <c r="A406" s="9"/>
      <c r="B406" s="10"/>
      <c r="C406" s="11"/>
      <c r="D406" s="12"/>
      <c r="E406" s="12"/>
      <c r="F406" s="12"/>
      <c r="G406" s="12"/>
      <c r="H406" s="13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1:21" hidden="1">
      <c r="A407" s="9"/>
      <c r="B407" s="10"/>
      <c r="C407" s="11"/>
      <c r="D407" s="12"/>
      <c r="E407" s="12"/>
      <c r="F407" s="12"/>
      <c r="G407" s="12"/>
      <c r="H407" s="1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1:21" hidden="1">
      <c r="A408" s="9"/>
      <c r="B408" s="10"/>
      <c r="C408" s="11"/>
      <c r="D408" s="12"/>
      <c r="E408" s="12"/>
      <c r="F408" s="12"/>
      <c r="G408" s="12"/>
      <c r="H408" s="1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1:21" hidden="1">
      <c r="A409" s="9"/>
      <c r="B409" s="10"/>
      <c r="C409" s="11"/>
      <c r="D409" s="12"/>
      <c r="E409" s="12"/>
      <c r="F409" s="12"/>
      <c r="G409" s="12"/>
      <c r="H409" s="1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1:21" hidden="1">
      <c r="A410" s="9"/>
      <c r="B410" s="10"/>
      <c r="C410" s="11"/>
      <c r="D410" s="12"/>
      <c r="E410" s="12"/>
      <c r="F410" s="12"/>
      <c r="G410" s="12"/>
      <c r="H410" s="13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1:21" hidden="1">
      <c r="A411" s="9"/>
      <c r="B411" s="10"/>
      <c r="C411" s="11"/>
      <c r="D411" s="12"/>
      <c r="E411" s="12"/>
      <c r="F411" s="12"/>
      <c r="G411" s="12"/>
      <c r="H411" s="13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1:21" hidden="1">
      <c r="A412" s="9"/>
      <c r="B412" s="10"/>
      <c r="C412" s="11"/>
      <c r="D412" s="12"/>
      <c r="E412" s="12"/>
      <c r="F412" s="12"/>
      <c r="G412" s="12"/>
      <c r="H412" s="13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1:21" hidden="1">
      <c r="A413" s="9"/>
      <c r="B413" s="10"/>
      <c r="C413" s="11"/>
      <c r="D413" s="12"/>
      <c r="E413" s="12"/>
      <c r="F413" s="12"/>
      <c r="G413" s="12"/>
      <c r="H413" s="13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1:21" hidden="1">
      <c r="A414" s="9"/>
      <c r="B414" s="10"/>
      <c r="C414" s="11"/>
      <c r="D414" s="12"/>
      <c r="E414" s="12"/>
      <c r="F414" s="12"/>
      <c r="G414" s="12"/>
      <c r="H414" s="13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1:21" hidden="1">
      <c r="A415" s="9"/>
      <c r="B415" s="10"/>
      <c r="C415" s="11"/>
      <c r="D415" s="12"/>
      <c r="E415" s="12"/>
      <c r="F415" s="12"/>
      <c r="G415" s="12"/>
      <c r="H415" s="13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1:21" hidden="1">
      <c r="A416" s="9"/>
      <c r="B416" s="10"/>
      <c r="C416" s="11"/>
      <c r="D416" s="12"/>
      <c r="E416" s="12"/>
      <c r="F416" s="12"/>
      <c r="G416" s="12"/>
      <c r="H416" s="13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1:21" hidden="1">
      <c r="A417" s="9"/>
      <c r="B417" s="10"/>
      <c r="C417" s="11"/>
      <c r="D417" s="12"/>
      <c r="E417" s="12"/>
      <c r="F417" s="12"/>
      <c r="G417" s="12"/>
      <c r="H417" s="13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1:21" hidden="1">
      <c r="A418" s="9"/>
      <c r="B418" s="10"/>
      <c r="C418" s="11"/>
      <c r="D418" s="12"/>
      <c r="E418" s="12"/>
      <c r="F418" s="12"/>
      <c r="G418" s="12"/>
      <c r="H418" s="13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1:21" hidden="1">
      <c r="A419" s="9"/>
      <c r="B419" s="10"/>
      <c r="C419" s="11"/>
      <c r="D419" s="12"/>
      <c r="E419" s="12"/>
      <c r="F419" s="12"/>
      <c r="G419" s="12"/>
      <c r="H419" s="13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1:21" hidden="1">
      <c r="A420" s="9"/>
      <c r="B420" s="10"/>
      <c r="C420" s="11"/>
      <c r="D420" s="12"/>
      <c r="E420" s="12"/>
      <c r="F420" s="12"/>
      <c r="G420" s="12"/>
      <c r="H420" s="13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1:21" hidden="1">
      <c r="A421" s="9"/>
      <c r="B421" s="10"/>
      <c r="C421" s="11"/>
      <c r="D421" s="12"/>
      <c r="E421" s="12"/>
      <c r="F421" s="12"/>
      <c r="G421" s="12"/>
      <c r="H421" s="13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1:21" hidden="1">
      <c r="A422" s="9"/>
      <c r="B422" s="10"/>
      <c r="C422" s="11"/>
      <c r="D422" s="12"/>
      <c r="E422" s="12"/>
      <c r="F422" s="12"/>
      <c r="G422" s="12"/>
      <c r="H422" s="13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1:21" hidden="1">
      <c r="A423" s="9"/>
      <c r="B423" s="10"/>
      <c r="C423" s="11"/>
      <c r="D423" s="12"/>
      <c r="E423" s="12"/>
      <c r="F423" s="12"/>
      <c r="G423" s="12"/>
      <c r="H423" s="13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1:21" hidden="1">
      <c r="A424" s="9"/>
      <c r="B424" s="10"/>
      <c r="C424" s="11"/>
      <c r="D424" s="12"/>
      <c r="E424" s="12"/>
      <c r="F424" s="12"/>
      <c r="G424" s="12"/>
      <c r="H424" s="13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1:21" hidden="1">
      <c r="A425" s="9"/>
      <c r="B425" s="10"/>
      <c r="C425" s="11"/>
      <c r="D425" s="12"/>
      <c r="E425" s="12"/>
      <c r="F425" s="12"/>
      <c r="G425" s="12"/>
      <c r="H425" s="13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1:21" hidden="1">
      <c r="A426" s="9"/>
      <c r="B426" s="10"/>
      <c r="C426" s="11"/>
      <c r="D426" s="12"/>
      <c r="E426" s="12"/>
      <c r="F426" s="12"/>
      <c r="G426" s="12"/>
      <c r="H426" s="13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1:21" hidden="1">
      <c r="A427" s="9"/>
      <c r="B427" s="10"/>
      <c r="C427" s="11"/>
      <c r="D427" s="12"/>
      <c r="E427" s="12"/>
      <c r="F427" s="12"/>
      <c r="G427" s="12"/>
      <c r="H427" s="13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1:21" hidden="1">
      <c r="A428" s="9"/>
      <c r="B428" s="10"/>
      <c r="C428" s="11"/>
      <c r="D428" s="12"/>
      <c r="E428" s="12"/>
      <c r="F428" s="12"/>
      <c r="G428" s="12"/>
      <c r="H428" s="13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1:21" hidden="1">
      <c r="A429" s="9"/>
      <c r="B429" s="10"/>
      <c r="C429" s="11"/>
      <c r="D429" s="12"/>
      <c r="E429" s="12"/>
      <c r="F429" s="12"/>
      <c r="G429" s="12"/>
      <c r="H429" s="1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1:21" hidden="1">
      <c r="A430" s="9"/>
      <c r="B430" s="10"/>
      <c r="C430" s="11"/>
      <c r="D430" s="12"/>
      <c r="E430" s="12"/>
      <c r="F430" s="12"/>
      <c r="G430" s="12"/>
      <c r="H430" s="1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1:21" hidden="1">
      <c r="A431" s="9"/>
      <c r="B431" s="10"/>
      <c r="C431" s="11"/>
      <c r="D431" s="12"/>
      <c r="E431" s="12"/>
      <c r="F431" s="12"/>
      <c r="G431" s="12"/>
      <c r="H431" s="13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1:21" hidden="1">
      <c r="A432" s="9"/>
      <c r="B432" s="10"/>
      <c r="C432" s="11"/>
      <c r="D432" s="12"/>
      <c r="E432" s="12"/>
      <c r="F432" s="12"/>
      <c r="G432" s="12"/>
      <c r="H432" s="13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1:21" hidden="1">
      <c r="A433" s="9"/>
      <c r="B433" s="10"/>
      <c r="C433" s="11"/>
      <c r="D433" s="12"/>
      <c r="E433" s="12"/>
      <c r="F433" s="12"/>
      <c r="G433" s="12"/>
      <c r="H433" s="13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1:21" hidden="1">
      <c r="A434" s="9"/>
      <c r="B434" s="10"/>
      <c r="C434" s="11"/>
      <c r="D434" s="12"/>
      <c r="E434" s="12"/>
      <c r="F434" s="12"/>
      <c r="G434" s="12"/>
      <c r="H434" s="13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1:21" hidden="1">
      <c r="A435" s="9"/>
      <c r="B435" s="10"/>
      <c r="C435" s="11"/>
      <c r="D435" s="12"/>
      <c r="E435" s="12"/>
      <c r="F435" s="12"/>
      <c r="G435" s="12"/>
      <c r="H435" s="13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1:21" hidden="1">
      <c r="A436" s="9"/>
      <c r="B436" s="10"/>
      <c r="C436" s="11"/>
      <c r="D436" s="12"/>
      <c r="E436" s="12"/>
      <c r="F436" s="12"/>
      <c r="G436" s="12"/>
      <c r="H436" s="13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1:21" hidden="1">
      <c r="A437" s="9"/>
      <c r="B437" s="10"/>
      <c r="C437" s="11"/>
      <c r="D437" s="12"/>
      <c r="E437" s="12"/>
      <c r="F437" s="12"/>
      <c r="G437" s="12"/>
      <c r="H437" s="13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1:21" hidden="1">
      <c r="A438" s="9"/>
      <c r="B438" s="10"/>
      <c r="C438" s="11"/>
      <c r="D438" s="12"/>
      <c r="E438" s="12"/>
      <c r="F438" s="12"/>
      <c r="G438" s="12"/>
      <c r="H438" s="13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1:21" hidden="1">
      <c r="A439" s="9"/>
      <c r="B439" s="10"/>
      <c r="C439" s="11"/>
      <c r="D439" s="12"/>
      <c r="E439" s="12"/>
      <c r="F439" s="12"/>
      <c r="G439" s="12"/>
      <c r="H439" s="13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1:21" hidden="1">
      <c r="A440" s="9"/>
      <c r="B440" s="10"/>
      <c r="C440" s="11"/>
      <c r="D440" s="12"/>
      <c r="E440" s="12"/>
      <c r="F440" s="12"/>
      <c r="G440" s="12"/>
      <c r="H440" s="13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1:21" hidden="1">
      <c r="A441" s="9"/>
      <c r="B441" s="10"/>
      <c r="C441" s="11"/>
      <c r="D441" s="12"/>
      <c r="E441" s="12"/>
      <c r="F441" s="12"/>
      <c r="G441" s="12"/>
      <c r="H441" s="13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1:21" hidden="1">
      <c r="A442" s="9"/>
      <c r="B442" s="10"/>
      <c r="C442" s="11"/>
      <c r="D442" s="12"/>
      <c r="E442" s="12"/>
      <c r="F442" s="12"/>
      <c r="G442" s="12"/>
      <c r="H442" s="13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1:21" hidden="1">
      <c r="A443" s="9"/>
      <c r="B443" s="10"/>
      <c r="C443" s="11"/>
      <c r="D443" s="12"/>
      <c r="E443" s="12"/>
      <c r="F443" s="12"/>
      <c r="G443" s="12"/>
      <c r="H443" s="13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1:21" hidden="1">
      <c r="A444" s="9"/>
      <c r="B444" s="10"/>
      <c r="C444" s="11"/>
      <c r="D444" s="12"/>
      <c r="E444" s="12"/>
      <c r="F444" s="12"/>
      <c r="G444" s="12"/>
      <c r="H444" s="13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1:21" hidden="1">
      <c r="A445" s="9"/>
      <c r="B445" s="10"/>
      <c r="C445" s="11"/>
      <c r="D445" s="12"/>
      <c r="E445" s="12"/>
      <c r="F445" s="12"/>
      <c r="G445" s="12"/>
      <c r="H445" s="13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1:21" hidden="1">
      <c r="A446" s="9"/>
      <c r="B446" s="10"/>
      <c r="C446" s="11"/>
      <c r="D446" s="12"/>
      <c r="E446" s="12"/>
      <c r="F446" s="12"/>
      <c r="G446" s="12"/>
      <c r="H446" s="13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1:21" hidden="1">
      <c r="A447" s="9"/>
      <c r="B447" s="10"/>
      <c r="C447" s="11"/>
      <c r="D447" s="12"/>
      <c r="E447" s="12"/>
      <c r="F447" s="12"/>
      <c r="G447" s="12"/>
      <c r="H447" s="13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1:21" hidden="1">
      <c r="A448" s="9"/>
      <c r="B448" s="10"/>
      <c r="C448" s="11"/>
      <c r="D448" s="12"/>
      <c r="E448" s="12"/>
      <c r="F448" s="12"/>
      <c r="G448" s="12"/>
      <c r="H448" s="13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1:21" hidden="1">
      <c r="A449" s="9"/>
      <c r="B449" s="10"/>
      <c r="C449" s="11"/>
      <c r="D449" s="12"/>
      <c r="E449" s="12"/>
      <c r="F449" s="12"/>
      <c r="G449" s="12"/>
      <c r="H449" s="13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1:21" hidden="1">
      <c r="A450" s="9"/>
      <c r="B450" s="10"/>
      <c r="C450" s="11"/>
      <c r="D450" s="12"/>
      <c r="E450" s="12"/>
      <c r="F450" s="12"/>
      <c r="G450" s="12"/>
      <c r="H450" s="13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1:21" hidden="1">
      <c r="A451" s="9"/>
      <c r="B451" s="10"/>
      <c r="C451" s="11"/>
      <c r="D451" s="12"/>
      <c r="E451" s="12"/>
      <c r="F451" s="12"/>
      <c r="G451" s="12"/>
      <c r="H451" s="13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1:21" hidden="1">
      <c r="A452" s="9"/>
      <c r="B452" s="10"/>
      <c r="C452" s="11"/>
      <c r="D452" s="12"/>
      <c r="E452" s="12"/>
      <c r="F452" s="12"/>
      <c r="G452" s="12"/>
      <c r="H452" s="13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1:21" hidden="1">
      <c r="A453" s="9"/>
      <c r="B453" s="10"/>
      <c r="C453" s="11"/>
      <c r="D453" s="12"/>
      <c r="E453" s="12"/>
      <c r="F453" s="12"/>
      <c r="G453" s="12"/>
      <c r="H453" s="13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1:21" hidden="1">
      <c r="A454" s="9"/>
      <c r="B454" s="10"/>
      <c r="C454" s="11"/>
      <c r="D454" s="12"/>
      <c r="E454" s="12"/>
      <c r="F454" s="12"/>
      <c r="G454" s="12"/>
      <c r="H454" s="13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1:21" hidden="1">
      <c r="A455" s="9"/>
      <c r="B455" s="10"/>
      <c r="C455" s="11"/>
      <c r="D455" s="12"/>
      <c r="E455" s="12"/>
      <c r="F455" s="12"/>
      <c r="G455" s="12"/>
      <c r="H455" s="1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1:21" hidden="1">
      <c r="A456" s="9"/>
      <c r="B456" s="10"/>
      <c r="C456" s="11"/>
      <c r="D456" s="12"/>
      <c r="E456" s="12"/>
      <c r="F456" s="12"/>
      <c r="G456" s="12"/>
      <c r="H456" s="13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1:21" hidden="1">
      <c r="A457" s="9"/>
      <c r="B457" s="10"/>
      <c r="C457" s="11"/>
      <c r="D457" s="12"/>
      <c r="E457" s="12"/>
      <c r="F457" s="12"/>
      <c r="G457" s="12"/>
      <c r="H457" s="13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1:21" hidden="1">
      <c r="A458" s="9"/>
      <c r="B458" s="10"/>
      <c r="C458" s="11"/>
      <c r="D458" s="12"/>
      <c r="E458" s="12"/>
      <c r="F458" s="12"/>
      <c r="G458" s="12"/>
      <c r="H458" s="1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1:21" hidden="1">
      <c r="A459" s="9"/>
      <c r="B459" s="10"/>
      <c r="C459" s="11"/>
      <c r="D459" s="12"/>
      <c r="E459" s="12"/>
      <c r="F459" s="12"/>
      <c r="G459" s="12"/>
      <c r="H459" s="13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1:21" hidden="1">
      <c r="A460" s="9"/>
      <c r="B460" s="10"/>
      <c r="C460" s="11"/>
      <c r="D460" s="12"/>
      <c r="E460" s="12"/>
      <c r="F460" s="12"/>
      <c r="G460" s="12"/>
      <c r="H460" s="13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1:21" hidden="1">
      <c r="A461" s="9"/>
      <c r="B461" s="10"/>
      <c r="C461" s="11"/>
      <c r="D461" s="12"/>
      <c r="E461" s="12"/>
      <c r="F461" s="12"/>
      <c r="G461" s="12"/>
      <c r="H461" s="13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1:21" hidden="1">
      <c r="A462" s="9"/>
      <c r="B462" s="10"/>
      <c r="C462" s="11"/>
      <c r="D462" s="12"/>
      <c r="E462" s="12"/>
      <c r="F462" s="12"/>
      <c r="G462" s="12"/>
      <c r="H462" s="13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1:21" hidden="1">
      <c r="A463" s="9"/>
      <c r="B463" s="10"/>
      <c r="C463" s="11"/>
      <c r="D463" s="12"/>
      <c r="E463" s="12"/>
      <c r="F463" s="12"/>
      <c r="G463" s="12"/>
      <c r="H463" s="13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1:21" hidden="1">
      <c r="A464" s="9"/>
      <c r="B464" s="10"/>
      <c r="C464" s="11"/>
      <c r="D464" s="12"/>
      <c r="E464" s="12"/>
      <c r="F464" s="12"/>
      <c r="G464" s="12"/>
      <c r="H464" s="13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1:21" hidden="1">
      <c r="A465" s="9"/>
      <c r="B465" s="10"/>
      <c r="C465" s="11"/>
      <c r="D465" s="12"/>
      <c r="E465" s="12"/>
      <c r="F465" s="12"/>
      <c r="G465" s="12"/>
      <c r="H465" s="13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1:21" hidden="1">
      <c r="A466" s="9"/>
      <c r="B466" s="10"/>
      <c r="C466" s="11"/>
      <c r="D466" s="12"/>
      <c r="E466" s="12"/>
      <c r="F466" s="12"/>
      <c r="G466" s="12"/>
      <c r="H466" s="13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1:21" hidden="1">
      <c r="A467" s="9"/>
      <c r="B467" s="10"/>
      <c r="C467" s="11"/>
      <c r="D467" s="12"/>
      <c r="E467" s="12"/>
      <c r="F467" s="12"/>
      <c r="G467" s="12"/>
      <c r="H467" s="13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1:21" hidden="1">
      <c r="A468" s="9"/>
      <c r="B468" s="10"/>
      <c r="C468" s="11"/>
      <c r="D468" s="12"/>
      <c r="E468" s="12"/>
      <c r="F468" s="12"/>
      <c r="G468" s="12"/>
      <c r="H468" s="13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1:21" hidden="1">
      <c r="A469" s="9"/>
      <c r="B469" s="10"/>
      <c r="C469" s="11"/>
      <c r="D469" s="12"/>
      <c r="E469" s="12"/>
      <c r="F469" s="12"/>
      <c r="G469" s="12"/>
      <c r="H469" s="13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1:21" hidden="1">
      <c r="A470" s="9"/>
      <c r="B470" s="10"/>
      <c r="C470" s="11"/>
      <c r="D470" s="12"/>
      <c r="E470" s="12"/>
      <c r="F470" s="12"/>
      <c r="G470" s="12"/>
      <c r="H470" s="13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1:21" hidden="1">
      <c r="A471" s="9"/>
      <c r="B471" s="10"/>
      <c r="C471" s="11"/>
      <c r="D471" s="12"/>
      <c r="E471" s="12"/>
      <c r="F471" s="12"/>
      <c r="G471" s="12"/>
      <c r="H471" s="13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1:21" hidden="1">
      <c r="A472" s="9"/>
      <c r="B472" s="10"/>
      <c r="C472" s="11"/>
      <c r="D472" s="12"/>
      <c r="E472" s="12"/>
      <c r="F472" s="12"/>
      <c r="G472" s="12"/>
      <c r="H472" s="1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1:21" hidden="1">
      <c r="A473" s="9"/>
      <c r="B473" s="10"/>
      <c r="C473" s="11"/>
      <c r="D473" s="12"/>
      <c r="E473" s="12"/>
      <c r="F473" s="12"/>
      <c r="G473" s="12"/>
      <c r="H473" s="13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1:21" hidden="1">
      <c r="A474" s="9"/>
      <c r="B474" s="10"/>
      <c r="C474" s="11"/>
      <c r="D474" s="12"/>
      <c r="E474" s="12"/>
      <c r="F474" s="12"/>
      <c r="G474" s="12"/>
      <c r="H474" s="13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1:21" hidden="1">
      <c r="A475" s="9"/>
      <c r="B475" s="10"/>
      <c r="C475" s="11"/>
      <c r="D475" s="12"/>
      <c r="E475" s="12"/>
      <c r="F475" s="12"/>
      <c r="G475" s="12"/>
      <c r="H475" s="13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1:21" hidden="1">
      <c r="A476" s="9"/>
      <c r="B476" s="10"/>
      <c r="C476" s="11"/>
      <c r="D476" s="12"/>
      <c r="E476" s="12"/>
      <c r="F476" s="12"/>
      <c r="G476" s="12"/>
      <c r="H476" s="13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1:21" hidden="1">
      <c r="A477" s="9"/>
      <c r="B477" s="10"/>
      <c r="C477" s="11"/>
      <c r="D477" s="12"/>
      <c r="E477" s="12"/>
      <c r="F477" s="12"/>
      <c r="G477" s="12"/>
      <c r="H477" s="13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1:21" hidden="1">
      <c r="A478" s="9"/>
      <c r="B478" s="10"/>
      <c r="C478" s="11"/>
      <c r="D478" s="12"/>
      <c r="E478" s="12"/>
      <c r="F478" s="12"/>
      <c r="G478" s="12"/>
      <c r="H478" s="13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1:21" hidden="1">
      <c r="A479" s="9"/>
      <c r="B479" s="10"/>
      <c r="C479" s="11"/>
      <c r="D479" s="12"/>
      <c r="E479" s="12"/>
      <c r="F479" s="12"/>
      <c r="G479" s="12"/>
      <c r="H479" s="13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1:21" hidden="1">
      <c r="A480" s="9"/>
      <c r="B480" s="10"/>
      <c r="C480" s="11"/>
      <c r="D480" s="12"/>
      <c r="E480" s="12"/>
      <c r="F480" s="12"/>
      <c r="G480" s="12"/>
      <c r="H480" s="13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1:21" hidden="1">
      <c r="A481" s="9"/>
      <c r="B481" s="10"/>
      <c r="C481" s="11"/>
      <c r="D481" s="12"/>
      <c r="E481" s="12"/>
      <c r="F481" s="12"/>
      <c r="G481" s="12"/>
      <c r="H481" s="1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1:21" hidden="1">
      <c r="A482" s="9"/>
      <c r="B482" s="10"/>
      <c r="C482" s="11"/>
      <c r="D482" s="12"/>
      <c r="E482" s="12"/>
      <c r="F482" s="12"/>
      <c r="G482" s="12"/>
      <c r="H482" s="13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1:21" hidden="1">
      <c r="A483" s="9"/>
      <c r="B483" s="10"/>
      <c r="C483" s="11"/>
      <c r="D483" s="12"/>
      <c r="E483" s="12"/>
      <c r="F483" s="12"/>
      <c r="G483" s="12"/>
      <c r="H483" s="13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1:21" hidden="1">
      <c r="A484" s="9"/>
      <c r="B484" s="10"/>
      <c r="C484" s="11"/>
      <c r="D484" s="12"/>
      <c r="E484" s="12"/>
      <c r="F484" s="12"/>
      <c r="G484" s="12"/>
      <c r="H484" s="13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1:21" hidden="1">
      <c r="A485" s="9"/>
      <c r="B485" s="10"/>
      <c r="C485" s="11"/>
      <c r="D485" s="12"/>
      <c r="E485" s="12"/>
      <c r="F485" s="12"/>
      <c r="G485" s="12"/>
      <c r="H485" s="13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1:21" hidden="1">
      <c r="A486" s="9"/>
      <c r="B486" s="10"/>
      <c r="C486" s="11"/>
      <c r="D486" s="12"/>
      <c r="E486" s="12"/>
      <c r="F486" s="12"/>
      <c r="G486" s="12"/>
      <c r="H486" s="13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1:21" hidden="1">
      <c r="A487" s="9"/>
      <c r="B487" s="10"/>
      <c r="C487" s="11"/>
      <c r="D487" s="12"/>
      <c r="E487" s="12"/>
      <c r="F487" s="12"/>
      <c r="G487" s="12"/>
      <c r="H487" s="13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1:21" hidden="1">
      <c r="A488" s="9"/>
      <c r="B488" s="10"/>
      <c r="C488" s="11"/>
      <c r="D488" s="12"/>
      <c r="E488" s="12"/>
      <c r="F488" s="12"/>
      <c r="G488" s="12"/>
      <c r="H488" s="13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1:21" hidden="1">
      <c r="A489" s="9"/>
      <c r="B489" s="10"/>
      <c r="C489" s="11"/>
      <c r="D489" s="12"/>
      <c r="E489" s="12"/>
      <c r="F489" s="12"/>
      <c r="G489" s="12"/>
      <c r="H489" s="13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1:21" hidden="1">
      <c r="A490" s="9"/>
      <c r="B490" s="10"/>
      <c r="C490" s="11"/>
      <c r="D490" s="12"/>
      <c r="E490" s="12"/>
      <c r="F490" s="12"/>
      <c r="G490" s="12"/>
      <c r="H490" s="13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1:21" hidden="1">
      <c r="A491" s="9"/>
      <c r="B491" s="10"/>
      <c r="C491" s="11"/>
      <c r="D491" s="12"/>
      <c r="E491" s="12"/>
      <c r="F491" s="12"/>
      <c r="G491" s="12"/>
      <c r="H491" s="13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1:21" hidden="1">
      <c r="A492" s="9"/>
      <c r="B492" s="10"/>
      <c r="C492" s="11"/>
      <c r="D492" s="12"/>
      <c r="E492" s="12"/>
      <c r="F492" s="12"/>
      <c r="G492" s="12"/>
      <c r="H492" s="13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1:21" hidden="1">
      <c r="A493" s="9"/>
      <c r="B493" s="10"/>
      <c r="C493" s="11"/>
      <c r="D493" s="12"/>
      <c r="E493" s="12"/>
      <c r="F493" s="12"/>
      <c r="G493" s="12"/>
      <c r="H493" s="13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1:21" hidden="1">
      <c r="A494" s="9"/>
      <c r="B494" s="10"/>
      <c r="C494" s="11"/>
      <c r="D494" s="12"/>
      <c r="E494" s="12"/>
      <c r="F494" s="12"/>
      <c r="G494" s="12"/>
      <c r="H494" s="13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1:21" hidden="1">
      <c r="A495" s="9"/>
      <c r="B495" s="10"/>
      <c r="C495" s="11"/>
      <c r="D495" s="12"/>
      <c r="E495" s="12"/>
      <c r="F495" s="12"/>
      <c r="G495" s="12"/>
      <c r="H495" s="13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1:21" hidden="1">
      <c r="A496" s="9"/>
      <c r="B496" s="10"/>
      <c r="C496" s="11"/>
      <c r="D496" s="12"/>
      <c r="E496" s="12"/>
      <c r="F496" s="12"/>
      <c r="G496" s="12"/>
      <c r="H496" s="13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1:21" hidden="1">
      <c r="A497" s="9"/>
      <c r="B497" s="10"/>
      <c r="C497" s="11"/>
      <c r="D497" s="12"/>
      <c r="E497" s="12"/>
      <c r="F497" s="12"/>
      <c r="G497" s="12"/>
      <c r="H497" s="13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1:21" hidden="1">
      <c r="A498" s="9"/>
      <c r="B498" s="10"/>
      <c r="C498" s="11"/>
      <c r="D498" s="12"/>
      <c r="E498" s="12"/>
      <c r="F498" s="12"/>
      <c r="G498" s="12"/>
      <c r="H498" s="13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1:21" hidden="1">
      <c r="A499" s="9"/>
      <c r="B499" s="10"/>
      <c r="C499" s="11"/>
      <c r="D499" s="12"/>
      <c r="E499" s="12"/>
      <c r="F499" s="12"/>
      <c r="G499" s="12"/>
      <c r="H499" s="13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1:21" hidden="1">
      <c r="A500" s="9"/>
      <c r="B500" s="10"/>
      <c r="C500" s="11"/>
      <c r="D500" s="12"/>
      <c r="E500" s="12"/>
      <c r="F500" s="12"/>
      <c r="G500" s="12"/>
      <c r="H500" s="13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1:21" hidden="1">
      <c r="A501" s="9"/>
      <c r="B501" s="10"/>
      <c r="C501" s="11"/>
      <c r="D501" s="12"/>
      <c r="E501" s="12"/>
      <c r="F501" s="12"/>
      <c r="G501" s="12"/>
      <c r="H501" s="13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1:21" hidden="1">
      <c r="A502" s="9"/>
      <c r="B502" s="10"/>
      <c r="C502" s="11"/>
      <c r="D502" s="12"/>
      <c r="E502" s="12"/>
      <c r="F502" s="12"/>
      <c r="G502" s="12"/>
      <c r="H502" s="13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1:21" hidden="1">
      <c r="A503" s="9"/>
      <c r="B503" s="10"/>
      <c r="C503" s="11"/>
      <c r="D503" s="12"/>
      <c r="E503" s="12"/>
      <c r="F503" s="12"/>
      <c r="G503" s="12"/>
      <c r="H503" s="13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1:21" hidden="1">
      <c r="A504" s="9"/>
      <c r="B504" s="10"/>
      <c r="C504" s="11"/>
      <c r="D504" s="12"/>
      <c r="E504" s="12"/>
      <c r="F504" s="12"/>
      <c r="G504" s="12"/>
      <c r="H504" s="13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1:21" hidden="1">
      <c r="A505" s="9"/>
      <c r="B505" s="10"/>
      <c r="C505" s="11"/>
      <c r="D505" s="12"/>
      <c r="E505" s="12"/>
      <c r="F505" s="12"/>
      <c r="G505" s="12"/>
      <c r="H505" s="13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1:21" hidden="1">
      <c r="A506" s="9"/>
      <c r="B506" s="10"/>
      <c r="C506" s="11"/>
      <c r="D506" s="12"/>
      <c r="E506" s="12"/>
      <c r="F506" s="12"/>
      <c r="G506" s="12"/>
      <c r="H506" s="13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1:21" hidden="1">
      <c r="A507" s="9"/>
      <c r="B507" s="10"/>
      <c r="C507" s="11"/>
      <c r="D507" s="12"/>
      <c r="E507" s="12"/>
      <c r="F507" s="12"/>
      <c r="G507" s="12"/>
      <c r="H507" s="13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1:21" hidden="1">
      <c r="A508" s="9"/>
      <c r="B508" s="10"/>
      <c r="C508" s="11"/>
      <c r="D508" s="12"/>
      <c r="E508" s="12"/>
      <c r="F508" s="12"/>
      <c r="G508" s="12"/>
      <c r="H508" s="13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1:21" hidden="1">
      <c r="A509" s="9"/>
      <c r="B509" s="10"/>
      <c r="C509" s="11"/>
      <c r="D509" s="12"/>
      <c r="E509" s="12"/>
      <c r="F509" s="12"/>
      <c r="G509" s="12"/>
      <c r="H509" s="13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1:21" hidden="1">
      <c r="A510" s="9"/>
      <c r="B510" s="10"/>
      <c r="C510" s="11"/>
      <c r="D510" s="12"/>
      <c r="E510" s="12"/>
      <c r="F510" s="12"/>
      <c r="G510" s="12"/>
      <c r="H510" s="13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1:21" hidden="1">
      <c r="A511" s="9"/>
      <c r="B511" s="10"/>
      <c r="C511" s="11"/>
      <c r="D511" s="12"/>
      <c r="E511" s="12"/>
      <c r="F511" s="12"/>
      <c r="G511" s="12"/>
      <c r="H511" s="13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1:21" hidden="1">
      <c r="A512" s="9"/>
      <c r="B512" s="10"/>
      <c r="C512" s="11"/>
      <c r="D512" s="12"/>
      <c r="E512" s="12"/>
      <c r="F512" s="12"/>
      <c r="G512" s="12"/>
      <c r="H512" s="13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1:21" hidden="1">
      <c r="A513" s="9"/>
      <c r="B513" s="10"/>
      <c r="C513" s="11"/>
      <c r="D513" s="12"/>
      <c r="E513" s="12"/>
      <c r="F513" s="12"/>
      <c r="G513" s="12"/>
      <c r="H513" s="13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1:21" hidden="1">
      <c r="A514" s="9"/>
      <c r="B514" s="10"/>
      <c r="C514" s="11"/>
      <c r="D514" s="12"/>
      <c r="E514" s="12"/>
      <c r="F514" s="12"/>
      <c r="G514" s="12"/>
      <c r="H514" s="13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1:21" hidden="1">
      <c r="A515" s="9"/>
      <c r="B515" s="10"/>
      <c r="C515" s="11"/>
      <c r="D515" s="12"/>
      <c r="E515" s="12"/>
      <c r="F515" s="12"/>
      <c r="G515" s="12"/>
      <c r="H515" s="13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1:21" hidden="1">
      <c r="A516" s="9"/>
      <c r="B516" s="10"/>
      <c r="C516" s="11"/>
      <c r="D516" s="12"/>
      <c r="E516" s="12"/>
      <c r="F516" s="12"/>
      <c r="G516" s="12"/>
      <c r="H516" s="13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1:21" hidden="1">
      <c r="A517" s="9"/>
      <c r="B517" s="10"/>
      <c r="C517" s="11"/>
      <c r="D517" s="12"/>
      <c r="E517" s="12"/>
      <c r="F517" s="12"/>
      <c r="G517" s="12"/>
      <c r="H517" s="13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1:21" hidden="1">
      <c r="A518" s="9"/>
      <c r="B518" s="10"/>
      <c r="C518" s="11"/>
      <c r="D518" s="12"/>
      <c r="E518" s="12"/>
      <c r="F518" s="12"/>
      <c r="G518" s="12"/>
      <c r="H518" s="13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1:21" hidden="1">
      <c r="A519" s="9"/>
      <c r="B519" s="10"/>
      <c r="C519" s="11"/>
      <c r="D519" s="12"/>
      <c r="E519" s="12"/>
      <c r="F519" s="12"/>
      <c r="G519" s="12"/>
      <c r="H519" s="13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1:21" hidden="1">
      <c r="A520" s="9"/>
      <c r="B520" s="10"/>
      <c r="C520" s="11"/>
      <c r="D520" s="12"/>
      <c r="E520" s="12"/>
      <c r="F520" s="12"/>
      <c r="G520" s="12"/>
      <c r="H520" s="13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1:21" hidden="1">
      <c r="A521" s="9"/>
      <c r="B521" s="10"/>
      <c r="C521" s="11"/>
      <c r="D521" s="12"/>
      <c r="E521" s="12"/>
      <c r="F521" s="12"/>
      <c r="G521" s="12"/>
      <c r="H521" s="13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1:21" hidden="1">
      <c r="A522" s="9"/>
      <c r="B522" s="10"/>
      <c r="C522" s="11"/>
      <c r="D522" s="12"/>
      <c r="E522" s="12"/>
      <c r="F522" s="12"/>
      <c r="G522" s="12"/>
      <c r="H522" s="13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1:21" hidden="1">
      <c r="A523" s="9"/>
      <c r="B523" s="10"/>
      <c r="C523" s="11"/>
      <c r="D523" s="12"/>
      <c r="E523" s="12"/>
      <c r="F523" s="12"/>
      <c r="G523" s="12"/>
      <c r="H523" s="13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1:21" hidden="1">
      <c r="A524" s="9"/>
      <c r="B524" s="10"/>
      <c r="C524" s="11"/>
      <c r="D524" s="12"/>
      <c r="E524" s="12"/>
      <c r="F524" s="12"/>
      <c r="G524" s="12"/>
      <c r="H524" s="13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1:21" hidden="1">
      <c r="A525" s="9"/>
      <c r="B525" s="10"/>
      <c r="C525" s="11"/>
      <c r="D525" s="12"/>
      <c r="E525" s="12"/>
      <c r="F525" s="12"/>
      <c r="G525" s="12"/>
      <c r="H525" s="13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1:21" hidden="1">
      <c r="A526" s="9"/>
      <c r="B526" s="10"/>
      <c r="C526" s="11"/>
      <c r="D526" s="12"/>
      <c r="E526" s="12"/>
      <c r="F526" s="12"/>
      <c r="G526" s="12"/>
      <c r="H526" s="13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1:21" hidden="1">
      <c r="A527" s="9"/>
      <c r="B527" s="10"/>
      <c r="C527" s="11"/>
      <c r="D527" s="12"/>
      <c r="E527" s="12"/>
      <c r="F527" s="12"/>
      <c r="G527" s="12"/>
      <c r="H527" s="13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1:21" hidden="1">
      <c r="A528" s="9"/>
      <c r="B528" s="10"/>
      <c r="C528" s="11"/>
      <c r="D528" s="12"/>
      <c r="E528" s="12"/>
      <c r="F528" s="12"/>
      <c r="G528" s="12"/>
      <c r="H528" s="13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1:21" hidden="1">
      <c r="A529" s="9"/>
      <c r="B529" s="10"/>
      <c r="C529" s="11"/>
      <c r="D529" s="12"/>
      <c r="E529" s="12"/>
      <c r="F529" s="12"/>
      <c r="G529" s="12"/>
      <c r="H529" s="13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1:21" hidden="1">
      <c r="A530" s="9"/>
      <c r="B530" s="10"/>
      <c r="C530" s="11"/>
      <c r="D530" s="12"/>
      <c r="E530" s="12"/>
      <c r="F530" s="12"/>
      <c r="G530" s="12"/>
      <c r="H530" s="13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1:21" hidden="1">
      <c r="A531" s="9"/>
      <c r="B531" s="10"/>
      <c r="C531" s="11"/>
      <c r="D531" s="12"/>
      <c r="E531" s="12"/>
      <c r="F531" s="12"/>
      <c r="G531" s="12"/>
      <c r="H531" s="13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1:21" hidden="1">
      <c r="A532" s="9"/>
      <c r="B532" s="10"/>
      <c r="C532" s="11"/>
      <c r="D532" s="12"/>
      <c r="E532" s="12"/>
      <c r="F532" s="12"/>
      <c r="G532" s="12"/>
      <c r="H532" s="13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1:21" hidden="1">
      <c r="A533" s="9"/>
      <c r="B533" s="10"/>
      <c r="C533" s="11"/>
      <c r="D533" s="12"/>
      <c r="E533" s="12"/>
      <c r="F533" s="12"/>
      <c r="G533" s="12"/>
      <c r="H533" s="13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1:21" hidden="1">
      <c r="A534" s="9"/>
      <c r="B534" s="10"/>
      <c r="C534" s="11"/>
      <c r="D534" s="12"/>
      <c r="E534" s="12"/>
      <c r="F534" s="12"/>
      <c r="G534" s="12"/>
      <c r="H534" s="13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1:21" hidden="1">
      <c r="A535" s="9"/>
      <c r="B535" s="10"/>
      <c r="C535" s="11"/>
      <c r="D535" s="12"/>
      <c r="E535" s="12"/>
      <c r="F535" s="12"/>
      <c r="G535" s="12"/>
      <c r="H535" s="13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1:21" hidden="1">
      <c r="A536" s="9"/>
      <c r="B536" s="10"/>
      <c r="C536" s="11"/>
      <c r="D536" s="12"/>
      <c r="E536" s="12"/>
      <c r="F536" s="12"/>
      <c r="G536" s="12"/>
      <c r="H536" s="13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1:21" hidden="1">
      <c r="A537" s="9"/>
      <c r="B537" s="10"/>
      <c r="C537" s="11"/>
      <c r="D537" s="12"/>
      <c r="E537" s="12"/>
      <c r="F537" s="12"/>
      <c r="G537" s="12"/>
      <c r="H537" s="13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1:21" hidden="1">
      <c r="A538" s="9"/>
      <c r="B538" s="10"/>
      <c r="C538" s="11"/>
      <c r="D538" s="12"/>
      <c r="E538" s="12"/>
      <c r="F538" s="12"/>
      <c r="G538" s="12"/>
      <c r="H538" s="13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1:21" hidden="1">
      <c r="A539" s="9"/>
      <c r="B539" s="10"/>
      <c r="C539" s="11"/>
      <c r="D539" s="12"/>
      <c r="E539" s="12"/>
      <c r="F539" s="12"/>
      <c r="G539" s="12"/>
      <c r="H539" s="13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1:21" hidden="1">
      <c r="A540" s="9"/>
      <c r="B540" s="10"/>
      <c r="C540" s="11"/>
      <c r="D540" s="12"/>
      <c r="E540" s="12"/>
      <c r="F540" s="12"/>
      <c r="G540" s="12"/>
      <c r="H540" s="13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1:21" hidden="1">
      <c r="A541" s="9"/>
      <c r="B541" s="10"/>
      <c r="C541" s="11"/>
      <c r="D541" s="12"/>
      <c r="E541" s="12"/>
      <c r="F541" s="12"/>
      <c r="G541" s="12"/>
      <c r="H541" s="13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1:21" hidden="1">
      <c r="A542" s="9"/>
      <c r="B542" s="10"/>
      <c r="C542" s="11"/>
      <c r="D542" s="12"/>
      <c r="E542" s="12"/>
      <c r="F542" s="12"/>
      <c r="G542" s="12"/>
      <c r="H542" s="13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1:21" hidden="1">
      <c r="A543" s="9"/>
      <c r="B543" s="10"/>
      <c r="C543" s="11"/>
      <c r="D543" s="12"/>
      <c r="E543" s="12"/>
      <c r="F543" s="12"/>
      <c r="G543" s="12"/>
      <c r="H543" s="13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1:21" hidden="1">
      <c r="A544" s="9"/>
      <c r="B544" s="10"/>
      <c r="C544" s="11"/>
      <c r="D544" s="12"/>
      <c r="E544" s="12"/>
      <c r="F544" s="12"/>
      <c r="G544" s="12"/>
      <c r="H544" s="13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1:21" hidden="1">
      <c r="A545" s="9"/>
      <c r="B545" s="10"/>
      <c r="C545" s="11"/>
      <c r="D545" s="12"/>
      <c r="E545" s="12"/>
      <c r="F545" s="12"/>
      <c r="G545" s="12"/>
      <c r="H545" s="13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1:21" hidden="1">
      <c r="A546" s="9"/>
      <c r="B546" s="10"/>
      <c r="C546" s="11"/>
      <c r="D546" s="12"/>
      <c r="E546" s="12"/>
      <c r="F546" s="12"/>
      <c r="G546" s="12"/>
      <c r="H546" s="13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1:21" hidden="1">
      <c r="A547" s="9"/>
      <c r="B547" s="10"/>
      <c r="C547" s="11"/>
      <c r="D547" s="12"/>
      <c r="E547" s="12"/>
      <c r="F547" s="12"/>
      <c r="G547" s="12"/>
      <c r="H547" s="13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1:21" hidden="1">
      <c r="A548" s="9"/>
      <c r="B548" s="10"/>
      <c r="C548" s="11"/>
      <c r="D548" s="12"/>
      <c r="E548" s="12"/>
      <c r="F548" s="12"/>
      <c r="G548" s="12"/>
      <c r="H548" s="13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1:21" hidden="1">
      <c r="A549" s="9"/>
      <c r="B549" s="10"/>
      <c r="C549" s="11"/>
      <c r="D549" s="12"/>
      <c r="E549" s="12"/>
      <c r="F549" s="12"/>
      <c r="G549" s="12"/>
      <c r="H549" s="13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1:21" hidden="1">
      <c r="A550" s="9"/>
      <c r="B550" s="10"/>
      <c r="C550" s="11"/>
      <c r="D550" s="12"/>
      <c r="E550" s="12"/>
      <c r="F550" s="12"/>
      <c r="G550" s="12"/>
      <c r="H550" s="13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1:21" hidden="1">
      <c r="A551" s="9"/>
      <c r="B551" s="10"/>
      <c r="C551" s="11"/>
      <c r="D551" s="12"/>
      <c r="E551" s="12"/>
      <c r="F551" s="12"/>
      <c r="G551" s="12"/>
      <c r="H551" s="13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1:21" hidden="1">
      <c r="A552" s="9"/>
      <c r="B552" s="10"/>
      <c r="C552" s="11"/>
      <c r="D552" s="12"/>
      <c r="E552" s="12"/>
      <c r="F552" s="12"/>
      <c r="G552" s="12"/>
      <c r="H552" s="13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1:21" hidden="1">
      <c r="A553" s="9"/>
      <c r="B553" s="10"/>
      <c r="C553" s="11"/>
      <c r="D553" s="12"/>
      <c r="E553" s="12"/>
      <c r="F553" s="12"/>
      <c r="G553" s="12"/>
      <c r="H553" s="13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1:21" hidden="1">
      <c r="A554" s="9"/>
      <c r="B554" s="10"/>
      <c r="C554" s="11"/>
      <c r="D554" s="12"/>
      <c r="E554" s="12"/>
      <c r="F554" s="12"/>
      <c r="G554" s="12"/>
      <c r="H554" s="13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1:21" hidden="1">
      <c r="A555" s="9"/>
      <c r="B555" s="10"/>
      <c r="C555" s="11"/>
      <c r="D555" s="12"/>
      <c r="E555" s="12"/>
      <c r="F555" s="12"/>
      <c r="G555" s="12"/>
      <c r="H555" s="13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</sheetData>
  <sheetProtection sheet="1"/>
  <mergeCells count="72">
    <mergeCell ref="BM6:BM7"/>
    <mergeCell ref="BL6:BL7"/>
    <mergeCell ref="BC166:BN166"/>
    <mergeCell ref="BP166:BU166"/>
    <mergeCell ref="BC167:BE167"/>
    <mergeCell ref="BF167:BI167"/>
    <mergeCell ref="BJ167:BN167"/>
    <mergeCell ref="BP167:BQ167"/>
    <mergeCell ref="BR167:BS167"/>
    <mergeCell ref="BT167:BU167"/>
    <mergeCell ref="BD6:BD7"/>
    <mergeCell ref="BK6:BK7"/>
    <mergeCell ref="BB6:BB7"/>
    <mergeCell ref="BC6:BC7"/>
    <mergeCell ref="BF6:BF7"/>
    <mergeCell ref="BG6:BG7"/>
    <mergeCell ref="BJ6:BJ7"/>
    <mergeCell ref="BH6:BH7"/>
    <mergeCell ref="AQ6:AQ7"/>
    <mergeCell ref="AR6:AR7"/>
    <mergeCell ref="AS6:AS7"/>
    <mergeCell ref="AT6:AT7"/>
    <mergeCell ref="AU6:AU7"/>
    <mergeCell ref="AK6:AK7"/>
    <mergeCell ref="AL6:AL7"/>
    <mergeCell ref="AM6:AM7"/>
    <mergeCell ref="AO6:AO7"/>
    <mergeCell ref="AP6:AP7"/>
    <mergeCell ref="BW4:BW6"/>
    <mergeCell ref="BX4:BY5"/>
    <mergeCell ref="BZ4:BZ6"/>
    <mergeCell ref="D5:E5"/>
    <mergeCell ref="F5:G5"/>
    <mergeCell ref="H5:I5"/>
    <mergeCell ref="J5:K5"/>
    <mergeCell ref="L5:M5"/>
    <mergeCell ref="BA5:BE5"/>
    <mergeCell ref="BF5:BI5"/>
    <mergeCell ref="AY4:AY6"/>
    <mergeCell ref="AZ4:AZ6"/>
    <mergeCell ref="BC4:BN4"/>
    <mergeCell ref="BO4:BR4"/>
    <mergeCell ref="BS4:BT5"/>
    <mergeCell ref="BU4:BV5"/>
    <mergeCell ref="BJ5:BN5"/>
    <mergeCell ref="BO5:BP5"/>
    <mergeCell ref="BQ5:BR5"/>
    <mergeCell ref="BA6:BA7"/>
    <mergeCell ref="R4:R6"/>
    <mergeCell ref="S4:T5"/>
    <mergeCell ref="U4:U6"/>
    <mergeCell ref="AF4:AM5"/>
    <mergeCell ref="AO4:AV5"/>
    <mergeCell ref="AF6:AF7"/>
    <mergeCell ref="AG6:AG7"/>
    <mergeCell ref="AH6:AH7"/>
    <mergeCell ref="AI6:AI7"/>
    <mergeCell ref="V1:Z7"/>
    <mergeCell ref="AV6:AV7"/>
    <mergeCell ref="AJ6:AJ7"/>
    <mergeCell ref="W8:Z11"/>
    <mergeCell ref="W12:Z13"/>
    <mergeCell ref="A1:U1"/>
    <mergeCell ref="A2:U2"/>
    <mergeCell ref="A3:U3"/>
    <mergeCell ref="A4:A6"/>
    <mergeCell ref="B4:B6"/>
    <mergeCell ref="C4:C6"/>
    <mergeCell ref="D4:I4"/>
    <mergeCell ref="J4:M4"/>
    <mergeCell ref="N4:O5"/>
    <mergeCell ref="P4:Q5"/>
  </mergeCells>
  <dataValidations count="4">
    <dataValidation type="list" allowBlank="1" showInputMessage="1" showErrorMessage="1" sqref="J5:M5">
      <formula1>$AN$27:$AN$31</formula1>
    </dataValidation>
    <dataValidation type="list" allowBlank="1" showInputMessage="1" showErrorMessage="1" sqref="H5:I5">
      <formula1>$AN$24:$AN$26</formula1>
    </dataValidation>
    <dataValidation type="list" allowBlank="1" showInputMessage="1" showErrorMessage="1" sqref="F5:G5">
      <formula1>$AN$22:$AN$23</formula1>
    </dataValidation>
    <dataValidation type="list" allowBlank="1" showInputMessage="1" showErrorMessage="1" sqref="D5:E5">
      <formula1>$AN$19:$AN$21</formula1>
    </dataValidation>
  </dataValidations>
  <printOptions horizontalCentered="1" verticalCentered="1"/>
  <pageMargins left="0.25" right="0.25" top="0" bottom="0.55000000000000004" header="0" footer="0"/>
  <pageSetup paperSize="9" orientation="landscape" verticalDpi="300" r:id="rId1"/>
  <headerFooter>
    <oddFooter>&amp;LPage &amp;P of &amp;N</oddFooter>
  </headerFooter>
  <ignoredErrors>
    <ignoredError sqref="E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FG555"/>
  <sheetViews>
    <sheetView showGridLines="0" zoomScaleSheetLayoutView="100" workbookViewId="0">
      <pane ySplit="7" topLeftCell="A8" activePane="bottomLeft" state="frozen"/>
      <selection pane="bottomLeft" activeCell="V14" sqref="V14:V83"/>
    </sheetView>
  </sheetViews>
  <sheetFormatPr defaultColWidth="0" defaultRowHeight="15.75" zeroHeight="1"/>
  <cols>
    <col min="1" max="1" width="3.85546875" style="1" customWidth="1"/>
    <col min="2" max="2" width="5.85546875" style="5" customWidth="1"/>
    <col min="3" max="3" width="28.42578125" style="6" customWidth="1"/>
    <col min="4" max="4" width="6.7109375" style="2" bestFit="1" customWidth="1"/>
    <col min="5" max="5" width="5.140625" style="2" bestFit="1" customWidth="1"/>
    <col min="6" max="6" width="5" style="2" bestFit="1" customWidth="1"/>
    <col min="7" max="7" width="5.140625" style="2" bestFit="1" customWidth="1"/>
    <col min="8" max="8" width="5" style="3" bestFit="1" customWidth="1"/>
    <col min="9" max="9" width="5.140625" style="2" bestFit="1" customWidth="1"/>
    <col min="10" max="13" width="5.85546875" style="2" customWidth="1"/>
    <col min="14" max="14" width="5.7109375" style="2" customWidth="1"/>
    <col min="15" max="17" width="5.85546875" style="2" customWidth="1"/>
    <col min="18" max="18" width="6.85546875" style="2" customWidth="1"/>
    <col min="19" max="19" width="4.85546875" style="2" customWidth="1"/>
    <col min="20" max="20" width="7.7109375" style="2" customWidth="1"/>
    <col min="21" max="21" width="6.28515625" style="2" customWidth="1"/>
    <col min="22" max="22" width="9.140625" style="7" customWidth="1"/>
    <col min="23" max="26" width="9.140625" style="1" customWidth="1"/>
    <col min="27" max="29" width="9.140625" style="1" hidden="1" customWidth="1"/>
    <col min="30" max="31" width="9.140625" style="34" hidden="1" customWidth="1"/>
    <col min="32" max="32" width="9" style="34" hidden="1" customWidth="1"/>
    <col min="33" max="34" width="9.7109375" style="34" hidden="1" customWidth="1"/>
    <col min="35" max="39" width="9.140625" style="34" hidden="1" customWidth="1"/>
    <col min="40" max="40" width="11.7109375" style="34" hidden="1" customWidth="1"/>
    <col min="41" max="51" width="9.140625" style="34" hidden="1" customWidth="1"/>
    <col min="52" max="52" width="12.42578125" style="34" hidden="1" customWidth="1"/>
    <col min="53" max="53" width="10.140625" style="34" hidden="1" customWidth="1"/>
    <col min="54" max="54" width="8.140625" style="34" hidden="1" customWidth="1"/>
    <col min="55" max="55" width="8" style="34" hidden="1" customWidth="1"/>
    <col min="56" max="56" width="8" style="38" hidden="1" customWidth="1"/>
    <col min="57" max="57" width="9.140625" style="36" hidden="1" customWidth="1"/>
    <col min="58" max="58" width="9.140625" style="34" hidden="1" customWidth="1"/>
    <col min="59" max="59" width="8.7109375" style="34" hidden="1" customWidth="1"/>
    <col min="60" max="60" width="6.7109375" style="38" hidden="1" customWidth="1"/>
    <col min="61" max="61" width="9.140625" style="36" hidden="1" customWidth="1"/>
    <col min="62" max="62" width="8.5703125" style="34" hidden="1" customWidth="1"/>
    <col min="63" max="63" width="9.5703125" style="34" hidden="1" customWidth="1"/>
    <col min="64" max="64" width="9.42578125" style="34" hidden="1" customWidth="1"/>
    <col min="65" max="65" width="9.42578125" style="38" hidden="1" customWidth="1"/>
    <col min="66" max="66" width="9.140625" style="36" hidden="1" customWidth="1"/>
    <col min="67" max="83" width="9.140625" style="34" hidden="1" customWidth="1"/>
    <col min="84" max="163" width="0" style="34" hidden="1" customWidth="1"/>
    <col min="164" max="16384" width="9.140625" style="1" hidden="1"/>
  </cols>
  <sheetData>
    <row r="1" spans="1:163" ht="29.25">
      <c r="A1" s="94" t="s">
        <v>232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123" t="s">
        <v>182</v>
      </c>
      <c r="W1" s="123"/>
      <c r="X1" s="123"/>
      <c r="Y1" s="123"/>
      <c r="Z1" s="123"/>
      <c r="AA1" s="8"/>
      <c r="AB1" s="8"/>
      <c r="AC1" s="8"/>
      <c r="AD1" s="8"/>
      <c r="AE1" s="8"/>
      <c r="AF1" s="8"/>
      <c r="AG1" s="8"/>
      <c r="AH1" s="8"/>
    </row>
    <row r="2" spans="1:163" ht="22.5">
      <c r="A2" s="95" t="s">
        <v>231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123"/>
      <c r="W2" s="123"/>
      <c r="X2" s="123"/>
      <c r="Y2" s="123"/>
      <c r="Z2" s="123"/>
      <c r="AA2" s="8"/>
      <c r="AB2" s="8"/>
      <c r="AC2" s="8"/>
      <c r="AD2" s="8"/>
      <c r="AE2" s="8"/>
      <c r="AF2" s="8"/>
      <c r="AG2" s="8"/>
      <c r="AH2" s="8"/>
    </row>
    <row r="3" spans="1:163" ht="22.5">
      <c r="A3" s="96" t="s">
        <v>32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23"/>
      <c r="W3" s="123"/>
      <c r="X3" s="123"/>
      <c r="Y3" s="123"/>
      <c r="Z3" s="123"/>
      <c r="AA3" s="8"/>
      <c r="AB3" s="8"/>
      <c r="AC3" s="8"/>
      <c r="AD3" s="8"/>
      <c r="AE3" s="8"/>
      <c r="AF3" s="8"/>
      <c r="AG3" s="8"/>
      <c r="AH3" s="8"/>
    </row>
    <row r="4" spans="1:163" ht="15" customHeight="1">
      <c r="A4" s="97" t="s">
        <v>17</v>
      </c>
      <c r="B4" s="99" t="s">
        <v>18</v>
      </c>
      <c r="C4" s="101" t="s">
        <v>1</v>
      </c>
      <c r="D4" s="103" t="s">
        <v>2</v>
      </c>
      <c r="E4" s="104"/>
      <c r="F4" s="104"/>
      <c r="G4" s="104"/>
      <c r="H4" s="104"/>
      <c r="I4" s="105"/>
      <c r="J4" s="106" t="s">
        <v>3</v>
      </c>
      <c r="K4" s="106"/>
      <c r="L4" s="106"/>
      <c r="M4" s="107"/>
      <c r="N4" s="108" t="s">
        <v>4</v>
      </c>
      <c r="O4" s="109"/>
      <c r="P4" s="112" t="s">
        <v>5</v>
      </c>
      <c r="Q4" s="109"/>
      <c r="R4" s="118" t="s">
        <v>6</v>
      </c>
      <c r="S4" s="108" t="s">
        <v>7</v>
      </c>
      <c r="T4" s="109"/>
      <c r="U4" s="120" t="s">
        <v>8</v>
      </c>
      <c r="V4" s="123"/>
      <c r="W4" s="123"/>
      <c r="X4" s="123"/>
      <c r="Y4" s="123"/>
      <c r="Z4" s="123"/>
      <c r="AA4" s="8"/>
      <c r="AB4" s="8"/>
      <c r="AC4" s="8"/>
      <c r="AD4" s="8"/>
      <c r="AE4" s="8"/>
      <c r="AF4" s="122" t="s">
        <v>71</v>
      </c>
      <c r="AG4" s="122"/>
      <c r="AH4" s="122"/>
      <c r="AI4" s="122"/>
      <c r="AJ4" s="122"/>
      <c r="AK4" s="122"/>
      <c r="AL4" s="122"/>
      <c r="AM4" s="122"/>
      <c r="AO4" s="122" t="s">
        <v>72</v>
      </c>
      <c r="AP4" s="122"/>
      <c r="AQ4" s="122"/>
      <c r="AR4" s="122"/>
      <c r="AS4" s="122"/>
      <c r="AT4" s="122"/>
      <c r="AU4" s="122"/>
      <c r="AV4" s="122"/>
      <c r="AW4" s="27"/>
      <c r="AY4" s="127" t="s">
        <v>0</v>
      </c>
      <c r="AZ4" s="115" t="s">
        <v>1</v>
      </c>
      <c r="BA4" s="63"/>
      <c r="BB4" s="63"/>
      <c r="BC4" s="115" t="s">
        <v>2</v>
      </c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 t="s">
        <v>3</v>
      </c>
      <c r="BP4" s="115"/>
      <c r="BQ4" s="115"/>
      <c r="BR4" s="115"/>
      <c r="BS4" s="116" t="s">
        <v>4</v>
      </c>
      <c r="BT4" s="116"/>
      <c r="BU4" s="116" t="s">
        <v>5</v>
      </c>
      <c r="BV4" s="116"/>
      <c r="BW4" s="124" t="s">
        <v>6</v>
      </c>
      <c r="BX4" s="116" t="s">
        <v>7</v>
      </c>
      <c r="BY4" s="116"/>
      <c r="BZ4" s="125" t="s">
        <v>8</v>
      </c>
    </row>
    <row r="5" spans="1:163" ht="17.25" customHeight="1">
      <c r="A5" s="97"/>
      <c r="B5" s="100"/>
      <c r="C5" s="102"/>
      <c r="D5" s="103" t="s">
        <v>73</v>
      </c>
      <c r="E5" s="105"/>
      <c r="F5" s="104" t="s">
        <v>74</v>
      </c>
      <c r="G5" s="105"/>
      <c r="H5" s="104" t="s">
        <v>153</v>
      </c>
      <c r="I5" s="105"/>
      <c r="J5" s="126" t="s">
        <v>174</v>
      </c>
      <c r="K5" s="107"/>
      <c r="L5" s="106" t="s">
        <v>177</v>
      </c>
      <c r="M5" s="107"/>
      <c r="N5" s="110"/>
      <c r="O5" s="111"/>
      <c r="P5" s="113"/>
      <c r="Q5" s="111"/>
      <c r="R5" s="119"/>
      <c r="S5" s="110"/>
      <c r="T5" s="111"/>
      <c r="U5" s="121"/>
      <c r="V5" s="123"/>
      <c r="W5" s="123"/>
      <c r="X5" s="123"/>
      <c r="Y5" s="123"/>
      <c r="Z5" s="123"/>
      <c r="AA5" s="8"/>
      <c r="AB5" s="8"/>
      <c r="AC5" s="8"/>
      <c r="AD5" s="8"/>
      <c r="AE5" s="8"/>
      <c r="AF5" s="122"/>
      <c r="AG5" s="122"/>
      <c r="AH5" s="122"/>
      <c r="AI5" s="122"/>
      <c r="AJ5" s="122"/>
      <c r="AK5" s="122"/>
      <c r="AL5" s="122"/>
      <c r="AM5" s="122"/>
      <c r="AO5" s="122"/>
      <c r="AP5" s="122"/>
      <c r="AQ5" s="122"/>
      <c r="AR5" s="122"/>
      <c r="AS5" s="122"/>
      <c r="AT5" s="122"/>
      <c r="AU5" s="122"/>
      <c r="AV5" s="122"/>
      <c r="AW5" s="27"/>
      <c r="AY5" s="127"/>
      <c r="AZ5" s="115"/>
      <c r="BA5" s="114" t="s">
        <v>9</v>
      </c>
      <c r="BB5" s="114"/>
      <c r="BC5" s="114"/>
      <c r="BD5" s="114"/>
      <c r="BE5" s="114"/>
      <c r="BF5" s="114" t="s">
        <v>180</v>
      </c>
      <c r="BG5" s="114"/>
      <c r="BH5" s="114"/>
      <c r="BI5" s="114"/>
      <c r="BJ5" s="114" t="s">
        <v>181</v>
      </c>
      <c r="BK5" s="114"/>
      <c r="BL5" s="114"/>
      <c r="BM5" s="114"/>
      <c r="BN5" s="114"/>
      <c r="BO5" s="115" t="s">
        <v>10</v>
      </c>
      <c r="BP5" s="115"/>
      <c r="BQ5" s="116" t="s">
        <v>11</v>
      </c>
      <c r="BR5" s="116"/>
      <c r="BS5" s="116"/>
      <c r="BT5" s="116"/>
      <c r="BU5" s="116"/>
      <c r="BV5" s="116"/>
      <c r="BW5" s="124"/>
      <c r="BX5" s="116"/>
      <c r="BY5" s="116"/>
      <c r="BZ5" s="125"/>
    </row>
    <row r="6" spans="1:163" ht="27.75" customHeight="1">
      <c r="A6" s="98"/>
      <c r="B6" s="100"/>
      <c r="C6" s="102"/>
      <c r="D6" s="40" t="s">
        <v>12</v>
      </c>
      <c r="E6" s="41" t="s">
        <v>0</v>
      </c>
      <c r="F6" s="41" t="s">
        <v>12</v>
      </c>
      <c r="G6" s="41" t="s">
        <v>0</v>
      </c>
      <c r="H6" s="42" t="s">
        <v>12</v>
      </c>
      <c r="I6" s="41" t="s">
        <v>0</v>
      </c>
      <c r="J6" s="45" t="s">
        <v>13</v>
      </c>
      <c r="K6" s="45" t="s">
        <v>14</v>
      </c>
      <c r="L6" s="45" t="s">
        <v>13</v>
      </c>
      <c r="M6" s="45" t="s">
        <v>14</v>
      </c>
      <c r="N6" s="45" t="s">
        <v>13</v>
      </c>
      <c r="O6" s="45" t="s">
        <v>14</v>
      </c>
      <c r="P6" s="45" t="s">
        <v>13</v>
      </c>
      <c r="Q6" s="45" t="s">
        <v>14</v>
      </c>
      <c r="R6" s="119"/>
      <c r="S6" s="43" t="s">
        <v>15</v>
      </c>
      <c r="T6" s="44" t="s">
        <v>16</v>
      </c>
      <c r="U6" s="121"/>
      <c r="V6" s="123"/>
      <c r="W6" s="123"/>
      <c r="X6" s="123"/>
      <c r="Y6" s="123"/>
      <c r="Z6" s="123"/>
      <c r="AA6" s="8"/>
      <c r="AB6" s="8"/>
      <c r="AC6" s="8"/>
      <c r="AD6" s="8"/>
      <c r="AE6" s="8"/>
      <c r="AF6" s="117" t="s">
        <v>73</v>
      </c>
      <c r="AG6" s="117" t="s">
        <v>151</v>
      </c>
      <c r="AH6" s="117" t="s">
        <v>155</v>
      </c>
      <c r="AI6" s="117" t="s">
        <v>74</v>
      </c>
      <c r="AJ6" s="117" t="s">
        <v>152</v>
      </c>
      <c r="AK6" s="117" t="s">
        <v>75</v>
      </c>
      <c r="AL6" s="117" t="s">
        <v>153</v>
      </c>
      <c r="AM6" s="117" t="s">
        <v>154</v>
      </c>
      <c r="AN6" s="64"/>
      <c r="AO6" s="117" t="s">
        <v>73</v>
      </c>
      <c r="AP6" s="117" t="s">
        <v>151</v>
      </c>
      <c r="AQ6" s="117" t="s">
        <v>155</v>
      </c>
      <c r="AR6" s="117" t="s">
        <v>74</v>
      </c>
      <c r="AS6" s="117" t="s">
        <v>152</v>
      </c>
      <c r="AT6" s="117" t="s">
        <v>75</v>
      </c>
      <c r="AU6" s="117" t="s">
        <v>153</v>
      </c>
      <c r="AV6" s="117" t="s">
        <v>154</v>
      </c>
      <c r="AW6" s="25"/>
      <c r="AY6" s="127"/>
      <c r="AZ6" s="115"/>
      <c r="BA6" s="117" t="s">
        <v>73</v>
      </c>
      <c r="BB6" s="117" t="s">
        <v>151</v>
      </c>
      <c r="BC6" s="117" t="s">
        <v>155</v>
      </c>
      <c r="BD6" s="130" t="str">
        <f>$D$5</f>
        <v>૧૦૦ મી દોડ</v>
      </c>
      <c r="BE6" s="65" t="s">
        <v>0</v>
      </c>
      <c r="BF6" s="117" t="s">
        <v>74</v>
      </c>
      <c r="BG6" s="117" t="s">
        <v>152</v>
      </c>
      <c r="BH6" s="128" t="str">
        <f>$F$5</f>
        <v>લાંબીકૂદ</v>
      </c>
      <c r="BI6" s="65" t="s">
        <v>0</v>
      </c>
      <c r="BJ6" s="117" t="s">
        <v>75</v>
      </c>
      <c r="BK6" s="117" t="s">
        <v>153</v>
      </c>
      <c r="BL6" s="117" t="s">
        <v>154</v>
      </c>
      <c r="BM6" s="128" t="str">
        <f>$H$5</f>
        <v>ચક્રફેક</v>
      </c>
      <c r="BN6" s="66" t="s">
        <v>0</v>
      </c>
      <c r="BO6" s="67" t="s">
        <v>13</v>
      </c>
      <c r="BP6" s="68" t="s">
        <v>14</v>
      </c>
      <c r="BQ6" s="68" t="s">
        <v>13</v>
      </c>
      <c r="BR6" s="68" t="s">
        <v>14</v>
      </c>
      <c r="BS6" s="68" t="s">
        <v>13</v>
      </c>
      <c r="BT6" s="68" t="s">
        <v>14</v>
      </c>
      <c r="BU6" s="68" t="s">
        <v>13</v>
      </c>
      <c r="BV6" s="68" t="s">
        <v>14</v>
      </c>
      <c r="BW6" s="124"/>
      <c r="BX6" s="69" t="s">
        <v>15</v>
      </c>
      <c r="BY6" s="69" t="s">
        <v>16</v>
      </c>
      <c r="BZ6" s="125"/>
    </row>
    <row r="7" spans="1:163" ht="15" customHeight="1">
      <c r="A7" s="15"/>
      <c r="B7" s="16"/>
      <c r="C7" s="17"/>
      <c r="D7" s="15"/>
      <c r="E7" s="18">
        <v>5</v>
      </c>
      <c r="F7" s="18"/>
      <c r="G7" s="18">
        <v>5</v>
      </c>
      <c r="H7" s="18"/>
      <c r="I7" s="18">
        <v>5</v>
      </c>
      <c r="J7" s="19">
        <v>2</v>
      </c>
      <c r="K7" s="19">
        <v>3</v>
      </c>
      <c r="L7" s="19">
        <v>2</v>
      </c>
      <c r="M7" s="19">
        <v>3</v>
      </c>
      <c r="N7" s="19">
        <v>2</v>
      </c>
      <c r="O7" s="19">
        <v>3</v>
      </c>
      <c r="P7" s="19">
        <v>4</v>
      </c>
      <c r="Q7" s="19">
        <v>6</v>
      </c>
      <c r="R7" s="19">
        <v>5</v>
      </c>
      <c r="S7" s="18">
        <v>3</v>
      </c>
      <c r="T7" s="18">
        <v>2</v>
      </c>
      <c r="U7" s="18">
        <f>SUM(E7:T7)</f>
        <v>50</v>
      </c>
      <c r="V7" s="123"/>
      <c r="W7" s="123"/>
      <c r="X7" s="123"/>
      <c r="Y7" s="123"/>
      <c r="Z7" s="123"/>
      <c r="AA7" s="8"/>
      <c r="AB7" s="8"/>
      <c r="AC7" s="8"/>
      <c r="AD7" s="8"/>
      <c r="AE7" s="8"/>
      <c r="AF7" s="117"/>
      <c r="AG7" s="117"/>
      <c r="AH7" s="117"/>
      <c r="AI7" s="117"/>
      <c r="AJ7" s="117"/>
      <c r="AK7" s="117"/>
      <c r="AL7" s="117"/>
      <c r="AM7" s="117"/>
      <c r="AN7" s="64"/>
      <c r="AO7" s="117"/>
      <c r="AP7" s="117"/>
      <c r="AQ7" s="117"/>
      <c r="AR7" s="117"/>
      <c r="AS7" s="117"/>
      <c r="AT7" s="117"/>
      <c r="AU7" s="117"/>
      <c r="AV7" s="117"/>
      <c r="AW7" s="25"/>
      <c r="AY7" s="70"/>
      <c r="AZ7" s="71"/>
      <c r="BA7" s="117"/>
      <c r="BB7" s="117"/>
      <c r="BC7" s="117"/>
      <c r="BD7" s="130"/>
      <c r="BE7" s="72">
        <v>5</v>
      </c>
      <c r="BF7" s="117"/>
      <c r="BG7" s="117"/>
      <c r="BH7" s="128"/>
      <c r="BI7" s="72">
        <v>5</v>
      </c>
      <c r="BJ7" s="117"/>
      <c r="BK7" s="117"/>
      <c r="BL7" s="117"/>
      <c r="BM7" s="128"/>
      <c r="BN7" s="72">
        <v>5</v>
      </c>
      <c r="BO7" s="73">
        <v>2</v>
      </c>
      <c r="BP7" s="73">
        <v>3</v>
      </c>
      <c r="BQ7" s="73">
        <v>2</v>
      </c>
      <c r="BR7" s="73">
        <v>3</v>
      </c>
      <c r="BS7" s="73">
        <v>2</v>
      </c>
      <c r="BT7" s="73">
        <v>3</v>
      </c>
      <c r="BU7" s="73">
        <v>4</v>
      </c>
      <c r="BV7" s="73">
        <v>6</v>
      </c>
      <c r="BW7" s="73">
        <v>5</v>
      </c>
      <c r="BX7" s="71">
        <v>3</v>
      </c>
      <c r="BY7" s="71">
        <v>2</v>
      </c>
      <c r="BZ7" s="80">
        <f>SUM(BE7:BY7)</f>
        <v>50</v>
      </c>
      <c r="CA7" s="74"/>
    </row>
    <row r="8" spans="1:163" s="4" customFormat="1" ht="29.45" customHeight="1">
      <c r="A8" s="20">
        <v>1</v>
      </c>
      <c r="B8" s="21"/>
      <c r="C8" s="62"/>
      <c r="D8" s="23">
        <f t="shared" ref="D8:D39" si="0">IFERROR(IF($A8="","",VLOOKUP($V8,MASTERCOPY,6,0)),"")</f>
        <v>16</v>
      </c>
      <c r="E8" s="23">
        <f t="shared" ref="E8:E39" si="1">IFERROR(IF($A8="","",VLOOKUP($V8,MASTERCOPY,7,0)),"")</f>
        <v>2</v>
      </c>
      <c r="F8" s="23">
        <f t="shared" ref="F8:F39" si="2">IFERROR(IF($A8="","",VLOOKUP($V8,MASTERCOPY,10,0)),"")</f>
        <v>4.0999999999999996</v>
      </c>
      <c r="G8" s="23">
        <f t="shared" ref="G8:G39" si="3">IFERROR(IF($A8="","",VLOOKUP($V8,MASTERCOPY,11,0)),"")</f>
        <v>3</v>
      </c>
      <c r="H8" s="23">
        <f t="shared" ref="H8:H39" si="4">IFERROR(IF($A8="","",VLOOKUP($V8,MASTERCOPY,15,0)),"")</f>
        <v>16.5</v>
      </c>
      <c r="I8" s="23">
        <f t="shared" ref="I8:I39" si="5">IFERROR(IF($A8="","",VLOOKUP($V8,MASTERCOPY,16,0)),"")</f>
        <v>2.5</v>
      </c>
      <c r="J8" s="23">
        <f t="shared" ref="J8:J39" si="6">IFERROR(IF($A8="","",VLOOKUP($V8,MASTERCOPY,17,0)),"")</f>
        <v>2</v>
      </c>
      <c r="K8" s="23">
        <f t="shared" ref="K8:K39" si="7">IFERROR(IF($A8="","",VLOOKUP($V8,MASTERCOPY,18,0)),"")</f>
        <v>3</v>
      </c>
      <c r="L8" s="23">
        <f t="shared" ref="L8:L39" si="8">IFERROR(IF($A8="","",VLOOKUP($V8,MASTERCOPY,19,0)),"")</f>
        <v>2</v>
      </c>
      <c r="M8" s="23">
        <f t="shared" ref="M8:M39" si="9">IFERROR(IF($A8="","",VLOOKUP($V8,MASTERCOPY,20,0)),"")</f>
        <v>3</v>
      </c>
      <c r="N8" s="23">
        <f t="shared" ref="N8:N39" si="10">IFERROR(IF($A8="","",VLOOKUP($V8,MASTERCOPY,21,0)),"")</f>
        <v>2</v>
      </c>
      <c r="O8" s="23">
        <f t="shared" ref="O8:O39" si="11">IFERROR(IF($A8="","",VLOOKUP($V8,MASTERCOPY,22,0)),"")</f>
        <v>3</v>
      </c>
      <c r="P8" s="23">
        <f t="shared" ref="P8:P39" si="12">IFERROR(IF($A8="","",VLOOKUP($V8,MASTERCOPY,23,0)),"")</f>
        <v>3.5</v>
      </c>
      <c r="Q8" s="23">
        <f t="shared" ref="Q8:Q39" si="13">IFERROR(IF($A8="","",VLOOKUP($V8,MASTERCOPY,24,0)),"")</f>
        <v>4.5</v>
      </c>
      <c r="R8" s="23">
        <f t="shared" ref="R8:R39" si="14">IFERROR(IF($A8="","",VLOOKUP($V8,MASTERCOPY,25,0)),"")</f>
        <v>3.5</v>
      </c>
      <c r="S8" s="23">
        <f t="shared" ref="S8:S39" si="15">IFERROR(IF($A8="","",VLOOKUP($V8,MASTERCOPY,26,0)),"")</f>
        <v>3</v>
      </c>
      <c r="T8" s="23">
        <f t="shared" ref="T8:T39" si="16">IFERROR(IF($A8="","",VLOOKUP($V8,MASTERCOPY,27,0)),"")</f>
        <v>2</v>
      </c>
      <c r="U8" s="24">
        <f>IFERROR(IF($A8="","",SUM($E8,$G8,$I8,$J8:$T8)),"")</f>
        <v>39</v>
      </c>
      <c r="V8" s="88">
        <v>39</v>
      </c>
      <c r="W8" s="90" t="s">
        <v>183</v>
      </c>
      <c r="X8" s="91"/>
      <c r="Y8" s="91"/>
      <c r="Z8" s="91"/>
      <c r="AA8" s="8"/>
      <c r="AB8" s="8"/>
      <c r="AC8" s="8"/>
      <c r="AD8" s="8"/>
      <c r="AE8" s="75">
        <v>1</v>
      </c>
      <c r="AF8" s="30">
        <v>17</v>
      </c>
      <c r="AG8" s="30">
        <v>31.5</v>
      </c>
      <c r="AH8" s="30" t="s">
        <v>164</v>
      </c>
      <c r="AI8" s="26">
        <v>3.7</v>
      </c>
      <c r="AJ8" s="26">
        <v>0.95</v>
      </c>
      <c r="AK8" s="26">
        <v>8.1999999999999993</v>
      </c>
      <c r="AL8" s="26">
        <v>15</v>
      </c>
      <c r="AM8" s="26">
        <v>15</v>
      </c>
      <c r="AN8" s="75">
        <v>1</v>
      </c>
      <c r="AO8" s="30">
        <v>19</v>
      </c>
      <c r="AP8" s="30">
        <v>34</v>
      </c>
      <c r="AQ8" s="30" t="s">
        <v>165</v>
      </c>
      <c r="AR8" s="26">
        <v>3.2</v>
      </c>
      <c r="AS8" s="26">
        <v>0.8</v>
      </c>
      <c r="AT8" s="26">
        <v>6.6</v>
      </c>
      <c r="AU8" s="26">
        <v>11</v>
      </c>
      <c r="AV8" s="26">
        <v>7</v>
      </c>
      <c r="AW8" s="26"/>
      <c r="AX8" s="34"/>
      <c r="AY8" s="76">
        <v>1</v>
      </c>
      <c r="AZ8" s="76">
        <v>2</v>
      </c>
      <c r="BA8" s="76">
        <v>3</v>
      </c>
      <c r="BB8" s="76">
        <v>4</v>
      </c>
      <c r="BC8" s="76">
        <v>5</v>
      </c>
      <c r="BD8" s="76">
        <v>6</v>
      </c>
      <c r="BE8" s="76">
        <v>7</v>
      </c>
      <c r="BF8" s="76">
        <v>8</v>
      </c>
      <c r="BG8" s="76">
        <v>9</v>
      </c>
      <c r="BH8" s="76">
        <v>10</v>
      </c>
      <c r="BI8" s="76">
        <v>11</v>
      </c>
      <c r="BJ8" s="76">
        <v>12</v>
      </c>
      <c r="BK8" s="76">
        <v>13</v>
      </c>
      <c r="BL8" s="76">
        <v>14</v>
      </c>
      <c r="BM8" s="76">
        <v>15</v>
      </c>
      <c r="BN8" s="76">
        <v>16</v>
      </c>
      <c r="BO8" s="76">
        <v>17</v>
      </c>
      <c r="BP8" s="76">
        <v>18</v>
      </c>
      <c r="BQ8" s="76">
        <v>19</v>
      </c>
      <c r="BR8" s="76">
        <v>20</v>
      </c>
      <c r="BS8" s="76">
        <v>21</v>
      </c>
      <c r="BT8" s="76">
        <v>22</v>
      </c>
      <c r="BU8" s="76">
        <v>23</v>
      </c>
      <c r="BV8" s="76">
        <v>24</v>
      </c>
      <c r="BW8" s="76">
        <v>25</v>
      </c>
      <c r="BX8" s="76">
        <v>26</v>
      </c>
      <c r="BY8" s="76">
        <v>27</v>
      </c>
      <c r="BZ8" s="76">
        <v>28</v>
      </c>
      <c r="CA8" s="76">
        <v>29</v>
      </c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</row>
    <row r="9" spans="1:163" ht="29.45" customHeight="1">
      <c r="A9" s="20">
        <v>2</v>
      </c>
      <c r="B9" s="21"/>
      <c r="C9" s="62"/>
      <c r="D9" s="23">
        <f t="shared" si="0"/>
        <v>18</v>
      </c>
      <c r="E9" s="23">
        <f t="shared" si="1"/>
        <v>2</v>
      </c>
      <c r="F9" s="23">
        <f t="shared" si="2"/>
        <v>3.5</v>
      </c>
      <c r="G9" s="23">
        <f t="shared" si="3"/>
        <v>2.5</v>
      </c>
      <c r="H9" s="23">
        <f t="shared" si="4"/>
        <v>13</v>
      </c>
      <c r="I9" s="23">
        <f t="shared" si="5"/>
        <v>3</v>
      </c>
      <c r="J9" s="23">
        <f t="shared" si="6"/>
        <v>1.5</v>
      </c>
      <c r="K9" s="23">
        <f t="shared" si="7"/>
        <v>2</v>
      </c>
      <c r="L9" s="23">
        <f t="shared" si="8"/>
        <v>1.5</v>
      </c>
      <c r="M9" s="23">
        <f t="shared" si="9"/>
        <v>2</v>
      </c>
      <c r="N9" s="23">
        <f t="shared" si="10"/>
        <v>2</v>
      </c>
      <c r="O9" s="23">
        <f t="shared" si="11"/>
        <v>2</v>
      </c>
      <c r="P9" s="23">
        <f t="shared" si="12"/>
        <v>3</v>
      </c>
      <c r="Q9" s="23">
        <f t="shared" si="13"/>
        <v>3.5</v>
      </c>
      <c r="R9" s="23">
        <f t="shared" si="14"/>
        <v>3.5</v>
      </c>
      <c r="S9" s="23">
        <f t="shared" si="15"/>
        <v>2.5</v>
      </c>
      <c r="T9" s="23">
        <f t="shared" si="16"/>
        <v>1</v>
      </c>
      <c r="U9" s="24">
        <f t="shared" ref="U9:U72" si="17">IFERROR(IF($A9="","",SUM($E9,$G9,$I9,$J9:$T9)),"")</f>
        <v>32</v>
      </c>
      <c r="V9" s="89" t="s">
        <v>97</v>
      </c>
      <c r="W9" s="90"/>
      <c r="X9" s="91"/>
      <c r="Y9" s="91"/>
      <c r="Z9" s="91"/>
      <c r="AA9" s="8"/>
      <c r="AB9" s="8"/>
      <c r="AC9" s="8"/>
      <c r="AD9" s="8"/>
      <c r="AE9" s="75">
        <v>1.5</v>
      </c>
      <c r="AF9" s="30">
        <v>16.5</v>
      </c>
      <c r="AG9" s="30">
        <v>31</v>
      </c>
      <c r="AH9" s="30" t="s">
        <v>163</v>
      </c>
      <c r="AI9" s="26">
        <v>3.8</v>
      </c>
      <c r="AJ9" s="26">
        <v>1</v>
      </c>
      <c r="AK9" s="26">
        <v>8.4</v>
      </c>
      <c r="AL9" s="26">
        <v>15.5</v>
      </c>
      <c r="AM9" s="26">
        <v>15.5</v>
      </c>
      <c r="AN9" s="75">
        <v>1.5</v>
      </c>
      <c r="AO9" s="30">
        <v>18.5</v>
      </c>
      <c r="AP9" s="30">
        <v>33.5</v>
      </c>
      <c r="AQ9" s="30" t="s">
        <v>166</v>
      </c>
      <c r="AR9" s="26">
        <v>3.3</v>
      </c>
      <c r="AS9" s="26">
        <v>0.85</v>
      </c>
      <c r="AT9" s="26">
        <v>6.8</v>
      </c>
      <c r="AU9" s="26">
        <v>11.5</v>
      </c>
      <c r="AV9" s="26">
        <v>8</v>
      </c>
      <c r="AW9" s="26"/>
      <c r="AY9" s="50">
        <v>25</v>
      </c>
      <c r="AZ9" s="77"/>
      <c r="BA9" s="32">
        <v>16.5</v>
      </c>
      <c r="BB9" s="30">
        <v>31</v>
      </c>
      <c r="BC9" s="30" t="s">
        <v>163</v>
      </c>
      <c r="BD9" s="85">
        <f>IF($BD$6=$BA$6,BA9,IF($BD$6=$BB$6,BB9,IF($BD$6=$BC$6,BC9,"")))</f>
        <v>16.5</v>
      </c>
      <c r="BE9" s="51">
        <v>1.5</v>
      </c>
      <c r="BF9" s="26">
        <v>3.9</v>
      </c>
      <c r="BG9" s="26">
        <v>1.05</v>
      </c>
      <c r="BH9" s="86">
        <f>IF($BH$6=$BF$6,BF9,IF($BH$6=$BG$6,BG9,""))</f>
        <v>3.9</v>
      </c>
      <c r="BI9" s="51">
        <v>2</v>
      </c>
      <c r="BJ9" s="26">
        <v>8.1999999999999993</v>
      </c>
      <c r="BK9" s="26">
        <v>15</v>
      </c>
      <c r="BL9" s="26">
        <v>15</v>
      </c>
      <c r="BM9" s="86">
        <f>IF($BM$6=$BJ$6,BJ9,IF($BM$6=$BK$6,BK9,IF($BM$6=$BL$6,BL9,"")))</f>
        <v>15</v>
      </c>
      <c r="BN9" s="51">
        <v>1</v>
      </c>
      <c r="BO9" s="32">
        <v>1.5</v>
      </c>
      <c r="BP9" s="32">
        <v>2</v>
      </c>
      <c r="BQ9" s="32">
        <v>1.5</v>
      </c>
      <c r="BR9" s="32">
        <v>2</v>
      </c>
      <c r="BS9" s="32">
        <v>1.5</v>
      </c>
      <c r="BT9" s="32">
        <v>2</v>
      </c>
      <c r="BU9" s="32">
        <v>2</v>
      </c>
      <c r="BV9" s="32">
        <v>2.5</v>
      </c>
      <c r="BW9" s="32">
        <v>2.5</v>
      </c>
      <c r="BX9" s="32">
        <v>1.5</v>
      </c>
      <c r="BY9" s="32">
        <v>1.5</v>
      </c>
      <c r="BZ9" s="81">
        <f>SUM(BN9:BY9,BE9,BI9)</f>
        <v>25</v>
      </c>
      <c r="CA9" s="82">
        <f>ROUND(BZ9,0)</f>
        <v>25</v>
      </c>
    </row>
    <row r="10" spans="1:163" s="4" customFormat="1" ht="29.45" customHeight="1">
      <c r="A10" s="20">
        <v>3</v>
      </c>
      <c r="B10" s="21"/>
      <c r="C10" s="62"/>
      <c r="D10" s="23">
        <f t="shared" si="0"/>
        <v>16</v>
      </c>
      <c r="E10" s="23">
        <f t="shared" si="1"/>
        <v>2</v>
      </c>
      <c r="F10" s="23">
        <f t="shared" si="2"/>
        <v>3.8</v>
      </c>
      <c r="G10" s="23">
        <f t="shared" si="3"/>
        <v>1.5</v>
      </c>
      <c r="H10" s="23">
        <f t="shared" si="4"/>
        <v>16.5</v>
      </c>
      <c r="I10" s="23">
        <f t="shared" si="5"/>
        <v>2.5</v>
      </c>
      <c r="J10" s="23">
        <f t="shared" si="6"/>
        <v>2</v>
      </c>
      <c r="K10" s="23">
        <f t="shared" si="7"/>
        <v>3</v>
      </c>
      <c r="L10" s="23">
        <f t="shared" si="8"/>
        <v>2</v>
      </c>
      <c r="M10" s="23">
        <f t="shared" si="9"/>
        <v>3</v>
      </c>
      <c r="N10" s="23">
        <f t="shared" si="10"/>
        <v>2</v>
      </c>
      <c r="O10" s="23">
        <f t="shared" si="11"/>
        <v>3</v>
      </c>
      <c r="P10" s="23">
        <f t="shared" si="12"/>
        <v>4</v>
      </c>
      <c r="Q10" s="23">
        <f t="shared" si="13"/>
        <v>4</v>
      </c>
      <c r="R10" s="23">
        <f t="shared" si="14"/>
        <v>3</v>
      </c>
      <c r="S10" s="23">
        <f t="shared" si="15"/>
        <v>2</v>
      </c>
      <c r="T10" s="23">
        <f t="shared" si="16"/>
        <v>2</v>
      </c>
      <c r="U10" s="24">
        <f t="shared" si="17"/>
        <v>36</v>
      </c>
      <c r="V10" s="88">
        <v>36</v>
      </c>
      <c r="W10" s="90"/>
      <c r="X10" s="91"/>
      <c r="Y10" s="91"/>
      <c r="Z10" s="91"/>
      <c r="AA10" s="8"/>
      <c r="AB10" s="8"/>
      <c r="AC10" s="8"/>
      <c r="AD10" s="8"/>
      <c r="AE10" s="75">
        <v>2</v>
      </c>
      <c r="AF10" s="30">
        <v>16</v>
      </c>
      <c r="AG10" s="30">
        <v>30.5</v>
      </c>
      <c r="AH10" s="30" t="s">
        <v>162</v>
      </c>
      <c r="AI10" s="26">
        <v>3.9</v>
      </c>
      <c r="AJ10" s="26">
        <v>1.05</v>
      </c>
      <c r="AK10" s="26">
        <v>8.6</v>
      </c>
      <c r="AL10" s="26">
        <v>16</v>
      </c>
      <c r="AM10" s="26">
        <v>17.5</v>
      </c>
      <c r="AN10" s="75">
        <v>2</v>
      </c>
      <c r="AO10" s="30">
        <v>18</v>
      </c>
      <c r="AP10" s="30">
        <v>33</v>
      </c>
      <c r="AQ10" s="30" t="s">
        <v>167</v>
      </c>
      <c r="AR10" s="26">
        <v>3.4</v>
      </c>
      <c r="AS10" s="26">
        <v>0.9</v>
      </c>
      <c r="AT10" s="26">
        <v>7</v>
      </c>
      <c r="AU10" s="26">
        <v>12</v>
      </c>
      <c r="AV10" s="26">
        <v>10</v>
      </c>
      <c r="AW10" s="26"/>
      <c r="AX10" s="34"/>
      <c r="AY10" s="50" t="s">
        <v>19</v>
      </c>
      <c r="AZ10" s="77"/>
      <c r="BA10" s="32">
        <v>16</v>
      </c>
      <c r="BB10" s="30">
        <v>30.5</v>
      </c>
      <c r="BC10" s="30" t="s">
        <v>162</v>
      </c>
      <c r="BD10" s="85">
        <f t="shared" ref="BD10:BD73" si="18">IF($BD$6=$BA$6,BA10,IF($BD$6=$BB$6,BB10,IF($BD$6=$BC$6,BC10,"")))</f>
        <v>16</v>
      </c>
      <c r="BE10" s="51">
        <v>2</v>
      </c>
      <c r="BF10" s="26">
        <v>3.7</v>
      </c>
      <c r="BG10" s="26">
        <v>0.95</v>
      </c>
      <c r="BH10" s="86">
        <f t="shared" ref="BH10:BH73" si="19">IF($BH$6=$BF$6,BF10,IF($BH$6=$BG$6,BG10,""))</f>
        <v>3.7</v>
      </c>
      <c r="BI10" s="51">
        <v>1</v>
      </c>
      <c r="BJ10" s="26">
        <v>8.4</v>
      </c>
      <c r="BK10" s="26">
        <v>15.5</v>
      </c>
      <c r="BL10" s="26">
        <v>15.5</v>
      </c>
      <c r="BM10" s="86">
        <f t="shared" ref="BM10:BM73" si="20">IF($BM$6=$BJ$6,BJ10,IF($BM$6=$BK$6,BK10,IF($BM$6=$BL$6,BL10,"")))</f>
        <v>15.5</v>
      </c>
      <c r="BN10" s="51">
        <v>1.5</v>
      </c>
      <c r="BO10" s="32">
        <v>2</v>
      </c>
      <c r="BP10" s="32">
        <v>2</v>
      </c>
      <c r="BQ10" s="32">
        <v>2</v>
      </c>
      <c r="BR10" s="32">
        <v>1.5</v>
      </c>
      <c r="BS10" s="32">
        <v>1</v>
      </c>
      <c r="BT10" s="32">
        <v>1.5</v>
      </c>
      <c r="BU10" s="32">
        <v>2.5</v>
      </c>
      <c r="BV10" s="32">
        <v>2</v>
      </c>
      <c r="BW10" s="32">
        <v>3</v>
      </c>
      <c r="BX10" s="32">
        <v>2</v>
      </c>
      <c r="BY10" s="32">
        <v>1</v>
      </c>
      <c r="BZ10" s="81">
        <f t="shared" ref="BZ10:BZ81" si="21">SUM(BN10:BY10,BE10,BI10)</f>
        <v>25</v>
      </c>
      <c r="CA10" s="82">
        <f t="shared" ref="CA10:CA81" si="22">ROUND(BZ10,0)</f>
        <v>25</v>
      </c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</row>
    <row r="11" spans="1:163" ht="29.45" customHeight="1">
      <c r="A11" s="20">
        <v>4</v>
      </c>
      <c r="B11" s="21"/>
      <c r="C11" s="62"/>
      <c r="D11" s="23">
        <f t="shared" si="0"/>
        <v>16.5</v>
      </c>
      <c r="E11" s="23">
        <f t="shared" si="1"/>
        <v>1.5</v>
      </c>
      <c r="F11" s="23">
        <f t="shared" si="2"/>
        <v>3.9</v>
      </c>
      <c r="G11" s="23">
        <f t="shared" si="3"/>
        <v>2</v>
      </c>
      <c r="H11" s="23">
        <f t="shared" si="4"/>
        <v>15</v>
      </c>
      <c r="I11" s="23">
        <f t="shared" si="5"/>
        <v>1</v>
      </c>
      <c r="J11" s="23">
        <f t="shared" si="6"/>
        <v>1.5</v>
      </c>
      <c r="K11" s="23">
        <f t="shared" si="7"/>
        <v>2</v>
      </c>
      <c r="L11" s="23">
        <f t="shared" si="8"/>
        <v>1.5</v>
      </c>
      <c r="M11" s="23">
        <f t="shared" si="9"/>
        <v>2</v>
      </c>
      <c r="N11" s="23">
        <f t="shared" si="10"/>
        <v>1.5</v>
      </c>
      <c r="O11" s="23">
        <f t="shared" si="11"/>
        <v>2</v>
      </c>
      <c r="P11" s="23">
        <f t="shared" si="12"/>
        <v>2</v>
      </c>
      <c r="Q11" s="23">
        <f t="shared" si="13"/>
        <v>2.5</v>
      </c>
      <c r="R11" s="23">
        <f t="shared" si="14"/>
        <v>2.5</v>
      </c>
      <c r="S11" s="23">
        <f t="shared" si="15"/>
        <v>1.5</v>
      </c>
      <c r="T11" s="23">
        <f t="shared" si="16"/>
        <v>1.5</v>
      </c>
      <c r="U11" s="24">
        <f t="shared" si="17"/>
        <v>25</v>
      </c>
      <c r="V11" s="88">
        <v>25</v>
      </c>
      <c r="W11" s="90"/>
      <c r="X11" s="91"/>
      <c r="Y11" s="91"/>
      <c r="Z11" s="91"/>
      <c r="AA11" s="8"/>
      <c r="AB11" s="8"/>
      <c r="AC11" s="8"/>
      <c r="AD11" s="8"/>
      <c r="AE11" s="75">
        <v>2.5</v>
      </c>
      <c r="AF11" s="30">
        <v>15.5</v>
      </c>
      <c r="AG11" s="30">
        <v>30</v>
      </c>
      <c r="AH11" s="30" t="s">
        <v>161</v>
      </c>
      <c r="AI11" s="26">
        <v>4</v>
      </c>
      <c r="AJ11" s="26">
        <v>1.1000000000000001</v>
      </c>
      <c r="AK11" s="26">
        <v>8.8000000000000007</v>
      </c>
      <c r="AL11" s="26">
        <v>16.5</v>
      </c>
      <c r="AM11" s="26">
        <v>20</v>
      </c>
      <c r="AN11" s="75">
        <v>2.5</v>
      </c>
      <c r="AO11" s="30">
        <v>17.5</v>
      </c>
      <c r="AP11" s="30">
        <v>32.5</v>
      </c>
      <c r="AQ11" s="30" t="s">
        <v>168</v>
      </c>
      <c r="AR11" s="26">
        <v>3.5</v>
      </c>
      <c r="AS11" s="26">
        <v>0.95</v>
      </c>
      <c r="AT11" s="26">
        <v>7.2</v>
      </c>
      <c r="AU11" s="26">
        <v>12.5</v>
      </c>
      <c r="AV11" s="26">
        <v>12.5</v>
      </c>
      <c r="AW11" s="26"/>
      <c r="AY11" s="50" t="s">
        <v>20</v>
      </c>
      <c r="AZ11" s="77"/>
      <c r="BA11" s="32">
        <v>17</v>
      </c>
      <c r="BB11" s="30">
        <v>31.5</v>
      </c>
      <c r="BC11" s="30" t="s">
        <v>164</v>
      </c>
      <c r="BD11" s="85">
        <f t="shared" si="18"/>
        <v>17</v>
      </c>
      <c r="BE11" s="51">
        <v>1</v>
      </c>
      <c r="BF11" s="26">
        <v>3.8</v>
      </c>
      <c r="BG11" s="26">
        <v>1</v>
      </c>
      <c r="BH11" s="86">
        <f t="shared" si="19"/>
        <v>3.8</v>
      </c>
      <c r="BI11" s="51">
        <v>1.5</v>
      </c>
      <c r="BJ11" s="26">
        <v>8.6</v>
      </c>
      <c r="BK11" s="26">
        <v>16</v>
      </c>
      <c r="BL11" s="26">
        <v>17.5</v>
      </c>
      <c r="BM11" s="86">
        <f t="shared" si="20"/>
        <v>16</v>
      </c>
      <c r="BN11" s="51">
        <v>2</v>
      </c>
      <c r="BO11" s="32">
        <v>1</v>
      </c>
      <c r="BP11" s="32">
        <v>2.5</v>
      </c>
      <c r="BQ11" s="32">
        <v>1</v>
      </c>
      <c r="BR11" s="32">
        <v>2</v>
      </c>
      <c r="BS11" s="32">
        <v>2</v>
      </c>
      <c r="BT11" s="32">
        <v>2</v>
      </c>
      <c r="BU11" s="32">
        <v>2</v>
      </c>
      <c r="BV11" s="32">
        <v>2.5</v>
      </c>
      <c r="BW11" s="32">
        <v>2</v>
      </c>
      <c r="BX11" s="32">
        <v>2</v>
      </c>
      <c r="BY11" s="32">
        <v>1.5</v>
      </c>
      <c r="BZ11" s="81">
        <f t="shared" si="21"/>
        <v>25</v>
      </c>
      <c r="CA11" s="82">
        <f t="shared" si="22"/>
        <v>25</v>
      </c>
    </row>
    <row r="12" spans="1:163" s="4" customFormat="1" ht="29.45" customHeight="1">
      <c r="A12" s="20">
        <v>5</v>
      </c>
      <c r="B12" s="21"/>
      <c r="C12" s="62"/>
      <c r="D12" s="23">
        <f t="shared" si="0"/>
        <v>16</v>
      </c>
      <c r="E12" s="23">
        <f t="shared" si="1"/>
        <v>2</v>
      </c>
      <c r="F12" s="23">
        <f t="shared" si="2"/>
        <v>4</v>
      </c>
      <c r="G12" s="23">
        <f t="shared" si="3"/>
        <v>2.5</v>
      </c>
      <c r="H12" s="23">
        <f t="shared" si="4"/>
        <v>17</v>
      </c>
      <c r="I12" s="23">
        <f t="shared" si="5"/>
        <v>3</v>
      </c>
      <c r="J12" s="23">
        <f t="shared" si="6"/>
        <v>2</v>
      </c>
      <c r="K12" s="23">
        <f t="shared" si="7"/>
        <v>2</v>
      </c>
      <c r="L12" s="23">
        <f t="shared" si="8"/>
        <v>1.5</v>
      </c>
      <c r="M12" s="23">
        <f t="shared" si="9"/>
        <v>2.5</v>
      </c>
      <c r="N12" s="23">
        <f t="shared" si="10"/>
        <v>2</v>
      </c>
      <c r="O12" s="23">
        <f t="shared" si="11"/>
        <v>2</v>
      </c>
      <c r="P12" s="23">
        <f t="shared" si="12"/>
        <v>3</v>
      </c>
      <c r="Q12" s="23">
        <f t="shared" si="13"/>
        <v>3.5</v>
      </c>
      <c r="R12" s="23">
        <f t="shared" si="14"/>
        <v>3.5</v>
      </c>
      <c r="S12" s="23">
        <f t="shared" si="15"/>
        <v>2.5</v>
      </c>
      <c r="T12" s="23">
        <f t="shared" si="16"/>
        <v>1</v>
      </c>
      <c r="U12" s="24">
        <f t="shared" si="17"/>
        <v>33</v>
      </c>
      <c r="V12" s="88">
        <v>33</v>
      </c>
      <c r="W12" s="92" t="s">
        <v>184</v>
      </c>
      <c r="X12" s="93"/>
      <c r="Y12" s="93"/>
      <c r="Z12" s="93"/>
      <c r="AA12" s="8"/>
      <c r="AB12" s="8"/>
      <c r="AC12" s="8"/>
      <c r="AD12" s="8"/>
      <c r="AE12" s="75">
        <v>3</v>
      </c>
      <c r="AF12" s="30">
        <v>15</v>
      </c>
      <c r="AG12" s="30">
        <v>29.5</v>
      </c>
      <c r="AH12" s="30" t="s">
        <v>160</v>
      </c>
      <c r="AI12" s="26">
        <v>4.0999999999999996</v>
      </c>
      <c r="AJ12" s="26">
        <v>1.1499999999999999</v>
      </c>
      <c r="AK12" s="26">
        <v>9</v>
      </c>
      <c r="AL12" s="26">
        <v>17</v>
      </c>
      <c r="AM12" s="26">
        <v>25</v>
      </c>
      <c r="AN12" s="75">
        <v>3</v>
      </c>
      <c r="AO12" s="30">
        <v>17</v>
      </c>
      <c r="AP12" s="30">
        <v>32</v>
      </c>
      <c r="AQ12" s="30" t="s">
        <v>169</v>
      </c>
      <c r="AR12" s="26">
        <v>3.6</v>
      </c>
      <c r="AS12" s="26">
        <v>1</v>
      </c>
      <c r="AT12" s="26">
        <v>7.4</v>
      </c>
      <c r="AU12" s="26">
        <v>13</v>
      </c>
      <c r="AV12" s="26">
        <v>15</v>
      </c>
      <c r="AW12" s="26"/>
      <c r="AX12" s="34"/>
      <c r="AY12" s="50">
        <v>26</v>
      </c>
      <c r="AZ12" s="77"/>
      <c r="BA12" s="32">
        <v>16</v>
      </c>
      <c r="BB12" s="30">
        <v>30.5</v>
      </c>
      <c r="BC12" s="30" t="s">
        <v>162</v>
      </c>
      <c r="BD12" s="85">
        <f t="shared" si="18"/>
        <v>16</v>
      </c>
      <c r="BE12" s="51">
        <v>2</v>
      </c>
      <c r="BF12" s="26">
        <v>3.8</v>
      </c>
      <c r="BG12" s="26">
        <v>1</v>
      </c>
      <c r="BH12" s="86">
        <f t="shared" si="19"/>
        <v>3.8</v>
      </c>
      <c r="BI12" s="51">
        <v>1.5</v>
      </c>
      <c r="BJ12" s="26">
        <v>8.8000000000000007</v>
      </c>
      <c r="BK12" s="26">
        <v>16.5</v>
      </c>
      <c r="BL12" s="26">
        <v>20</v>
      </c>
      <c r="BM12" s="86">
        <f t="shared" si="20"/>
        <v>16.5</v>
      </c>
      <c r="BN12" s="51">
        <v>2.5</v>
      </c>
      <c r="BO12" s="32">
        <v>1.5</v>
      </c>
      <c r="BP12" s="32">
        <v>2</v>
      </c>
      <c r="BQ12" s="32">
        <v>1.5</v>
      </c>
      <c r="BR12" s="32">
        <v>1.5</v>
      </c>
      <c r="BS12" s="32">
        <v>1.5</v>
      </c>
      <c r="BT12" s="32">
        <v>2</v>
      </c>
      <c r="BU12" s="32">
        <v>2</v>
      </c>
      <c r="BV12" s="32">
        <v>3</v>
      </c>
      <c r="BW12" s="32">
        <v>2.5</v>
      </c>
      <c r="BX12" s="32">
        <v>1.5</v>
      </c>
      <c r="BY12" s="32">
        <v>1</v>
      </c>
      <c r="BZ12" s="81">
        <f t="shared" si="21"/>
        <v>26</v>
      </c>
      <c r="CA12" s="82">
        <f t="shared" si="22"/>
        <v>26</v>
      </c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</row>
    <row r="13" spans="1:163" ht="29.45" customHeight="1">
      <c r="A13" s="20">
        <v>6</v>
      </c>
      <c r="B13" s="21"/>
      <c r="C13" s="62"/>
      <c r="D13" s="23">
        <f t="shared" si="0"/>
        <v>18.5</v>
      </c>
      <c r="E13" s="23">
        <f t="shared" si="1"/>
        <v>1.5</v>
      </c>
      <c r="F13" s="23">
        <f t="shared" si="2"/>
        <v>3.4</v>
      </c>
      <c r="G13" s="23">
        <f t="shared" si="3"/>
        <v>2</v>
      </c>
      <c r="H13" s="23">
        <f t="shared" si="4"/>
        <v>12</v>
      </c>
      <c r="I13" s="23">
        <f t="shared" si="5"/>
        <v>2</v>
      </c>
      <c r="J13" s="23">
        <f t="shared" si="6"/>
        <v>1.5</v>
      </c>
      <c r="K13" s="23">
        <f t="shared" si="7"/>
        <v>2</v>
      </c>
      <c r="L13" s="23">
        <f t="shared" si="8"/>
        <v>1.5</v>
      </c>
      <c r="M13" s="23">
        <f t="shared" si="9"/>
        <v>2</v>
      </c>
      <c r="N13" s="23">
        <f t="shared" si="10"/>
        <v>1.5</v>
      </c>
      <c r="O13" s="23">
        <f t="shared" si="11"/>
        <v>2</v>
      </c>
      <c r="P13" s="23">
        <f t="shared" si="12"/>
        <v>2.5</v>
      </c>
      <c r="Q13" s="23">
        <f t="shared" si="13"/>
        <v>3</v>
      </c>
      <c r="R13" s="23">
        <f t="shared" si="14"/>
        <v>3</v>
      </c>
      <c r="S13" s="23">
        <f t="shared" si="15"/>
        <v>2</v>
      </c>
      <c r="T13" s="23">
        <f t="shared" si="16"/>
        <v>1.5</v>
      </c>
      <c r="U13" s="24">
        <f t="shared" si="17"/>
        <v>28</v>
      </c>
      <c r="V13" s="89" t="s">
        <v>83</v>
      </c>
      <c r="W13" s="92"/>
      <c r="X13" s="93"/>
      <c r="Y13" s="93"/>
      <c r="Z13" s="93"/>
      <c r="AA13" s="8"/>
      <c r="AB13" s="8"/>
      <c r="AC13" s="8"/>
      <c r="AD13" s="8"/>
      <c r="AE13" s="75">
        <v>3.5</v>
      </c>
      <c r="AF13" s="30">
        <v>14.5</v>
      </c>
      <c r="AG13" s="30">
        <v>29</v>
      </c>
      <c r="AH13" s="30" t="s">
        <v>159</v>
      </c>
      <c r="AI13" s="26">
        <v>4.2</v>
      </c>
      <c r="AJ13" s="26">
        <v>1.2</v>
      </c>
      <c r="AK13" s="26">
        <v>9.1999999999999993</v>
      </c>
      <c r="AL13" s="26">
        <v>17.5</v>
      </c>
      <c r="AM13" s="26">
        <v>30</v>
      </c>
      <c r="AN13" s="75">
        <v>3.5</v>
      </c>
      <c r="AO13" s="30">
        <v>16.5</v>
      </c>
      <c r="AP13" s="30">
        <v>31.5</v>
      </c>
      <c r="AQ13" s="30" t="s">
        <v>170</v>
      </c>
      <c r="AR13" s="26">
        <v>3.7</v>
      </c>
      <c r="AS13" s="26">
        <v>1.05</v>
      </c>
      <c r="AT13" s="26">
        <v>7.6</v>
      </c>
      <c r="AU13" s="26">
        <v>13.5</v>
      </c>
      <c r="AV13" s="26">
        <v>17.5</v>
      </c>
      <c r="AW13" s="26"/>
      <c r="AY13" s="50" t="s">
        <v>21</v>
      </c>
      <c r="AZ13" s="77"/>
      <c r="BA13" s="32">
        <v>15</v>
      </c>
      <c r="BB13" s="30">
        <v>30</v>
      </c>
      <c r="BC13" s="30" t="s">
        <v>161</v>
      </c>
      <c r="BD13" s="85">
        <f t="shared" si="18"/>
        <v>15</v>
      </c>
      <c r="BE13" s="51">
        <v>2.5</v>
      </c>
      <c r="BF13" s="26">
        <v>3.8</v>
      </c>
      <c r="BG13" s="26">
        <v>1</v>
      </c>
      <c r="BH13" s="86">
        <f t="shared" si="19"/>
        <v>3.8</v>
      </c>
      <c r="BI13" s="51">
        <v>1.5</v>
      </c>
      <c r="BJ13" s="26">
        <v>8.6</v>
      </c>
      <c r="BK13" s="26">
        <v>16</v>
      </c>
      <c r="BL13" s="26">
        <v>17.5</v>
      </c>
      <c r="BM13" s="86">
        <f t="shared" si="20"/>
        <v>16</v>
      </c>
      <c r="BN13" s="51">
        <v>2</v>
      </c>
      <c r="BO13" s="32">
        <v>2</v>
      </c>
      <c r="BP13" s="32">
        <v>1.5</v>
      </c>
      <c r="BQ13" s="32">
        <v>1.5</v>
      </c>
      <c r="BR13" s="32">
        <v>2</v>
      </c>
      <c r="BS13" s="32">
        <v>1.5</v>
      </c>
      <c r="BT13" s="32">
        <v>2.5</v>
      </c>
      <c r="BU13" s="32">
        <v>2.5</v>
      </c>
      <c r="BV13" s="32">
        <v>2</v>
      </c>
      <c r="BW13" s="32">
        <v>2</v>
      </c>
      <c r="BX13" s="32">
        <v>1.5</v>
      </c>
      <c r="BY13" s="32">
        <v>1</v>
      </c>
      <c r="BZ13" s="81">
        <f t="shared" si="21"/>
        <v>26</v>
      </c>
      <c r="CA13" s="82">
        <f t="shared" si="22"/>
        <v>26</v>
      </c>
    </row>
    <row r="14" spans="1:163" s="4" customFormat="1" ht="29.45" customHeight="1">
      <c r="A14" s="20">
        <v>7</v>
      </c>
      <c r="B14" s="21"/>
      <c r="C14" s="62"/>
      <c r="D14" s="23" t="str">
        <f t="shared" si="0"/>
        <v/>
      </c>
      <c r="E14" s="23" t="str">
        <f t="shared" si="1"/>
        <v/>
      </c>
      <c r="F14" s="23" t="str">
        <f t="shared" si="2"/>
        <v/>
      </c>
      <c r="G14" s="23" t="str">
        <f t="shared" si="3"/>
        <v/>
      </c>
      <c r="H14" s="23" t="str">
        <f t="shared" si="4"/>
        <v/>
      </c>
      <c r="I14" s="23" t="str">
        <f t="shared" si="5"/>
        <v/>
      </c>
      <c r="J14" s="23" t="str">
        <f t="shared" si="6"/>
        <v/>
      </c>
      <c r="K14" s="23" t="str">
        <f t="shared" si="7"/>
        <v/>
      </c>
      <c r="L14" s="23" t="str">
        <f t="shared" si="8"/>
        <v/>
      </c>
      <c r="M14" s="23" t="str">
        <f t="shared" si="9"/>
        <v/>
      </c>
      <c r="N14" s="23" t="str">
        <f t="shared" si="10"/>
        <v/>
      </c>
      <c r="O14" s="23" t="str">
        <f t="shared" si="11"/>
        <v/>
      </c>
      <c r="P14" s="23" t="str">
        <f t="shared" si="12"/>
        <v/>
      </c>
      <c r="Q14" s="23" t="str">
        <f t="shared" si="13"/>
        <v/>
      </c>
      <c r="R14" s="23" t="str">
        <f t="shared" si="14"/>
        <v/>
      </c>
      <c r="S14" s="23" t="str">
        <f t="shared" si="15"/>
        <v/>
      </c>
      <c r="T14" s="23" t="str">
        <f t="shared" si="16"/>
        <v/>
      </c>
      <c r="U14" s="24">
        <f t="shared" si="17"/>
        <v>0</v>
      </c>
      <c r="V14" s="88"/>
      <c r="W14" s="14"/>
      <c r="X14" s="14"/>
      <c r="Y14" s="14"/>
      <c r="Z14" s="14"/>
      <c r="AA14" s="8"/>
      <c r="AB14" s="8"/>
      <c r="AC14" s="8"/>
      <c r="AD14" s="8"/>
      <c r="AE14" s="75">
        <v>4</v>
      </c>
      <c r="AF14" s="30">
        <v>14</v>
      </c>
      <c r="AG14" s="30">
        <v>28.5</v>
      </c>
      <c r="AH14" s="30" t="s">
        <v>158</v>
      </c>
      <c r="AI14" s="26">
        <v>4.3</v>
      </c>
      <c r="AJ14" s="26">
        <v>1.25</v>
      </c>
      <c r="AK14" s="26">
        <v>9.4</v>
      </c>
      <c r="AL14" s="26">
        <v>18</v>
      </c>
      <c r="AM14" s="26">
        <v>35</v>
      </c>
      <c r="AN14" s="75">
        <v>4</v>
      </c>
      <c r="AO14" s="30">
        <v>16</v>
      </c>
      <c r="AP14" s="30">
        <v>31</v>
      </c>
      <c r="AQ14" s="30" t="s">
        <v>171</v>
      </c>
      <c r="AR14" s="26">
        <v>3.8</v>
      </c>
      <c r="AS14" s="26">
        <v>1.1000000000000001</v>
      </c>
      <c r="AT14" s="26">
        <v>7.8</v>
      </c>
      <c r="AU14" s="26">
        <v>14</v>
      </c>
      <c r="AV14" s="26">
        <v>20</v>
      </c>
      <c r="AW14" s="26"/>
      <c r="AX14" s="34"/>
      <c r="AY14" s="50" t="s">
        <v>22</v>
      </c>
      <c r="AZ14" s="77"/>
      <c r="BA14" s="32">
        <v>15.5</v>
      </c>
      <c r="BB14" s="30">
        <v>31</v>
      </c>
      <c r="BC14" s="30" t="s">
        <v>163</v>
      </c>
      <c r="BD14" s="85">
        <f t="shared" si="18"/>
        <v>15.5</v>
      </c>
      <c r="BE14" s="51">
        <v>1.5</v>
      </c>
      <c r="BF14" s="26">
        <v>3.9</v>
      </c>
      <c r="BG14" s="26">
        <v>1.05</v>
      </c>
      <c r="BH14" s="86">
        <f t="shared" si="19"/>
        <v>3.9</v>
      </c>
      <c r="BI14" s="51">
        <v>2</v>
      </c>
      <c r="BJ14" s="26">
        <v>8.8000000000000007</v>
      </c>
      <c r="BK14" s="26">
        <v>16.5</v>
      </c>
      <c r="BL14" s="26">
        <v>20</v>
      </c>
      <c r="BM14" s="86">
        <f t="shared" si="20"/>
        <v>16.5</v>
      </c>
      <c r="BN14" s="51">
        <v>2.5</v>
      </c>
      <c r="BO14" s="32">
        <v>1.5</v>
      </c>
      <c r="BP14" s="32">
        <v>2</v>
      </c>
      <c r="BQ14" s="32">
        <v>1</v>
      </c>
      <c r="BR14" s="32">
        <v>3</v>
      </c>
      <c r="BS14" s="32">
        <v>2</v>
      </c>
      <c r="BT14" s="32">
        <v>2</v>
      </c>
      <c r="BU14" s="32">
        <v>2</v>
      </c>
      <c r="BV14" s="32">
        <v>2.5</v>
      </c>
      <c r="BW14" s="32">
        <v>1.5</v>
      </c>
      <c r="BX14" s="32">
        <v>1.5</v>
      </c>
      <c r="BY14" s="32">
        <v>1</v>
      </c>
      <c r="BZ14" s="81">
        <f t="shared" si="21"/>
        <v>26</v>
      </c>
      <c r="CA14" s="82">
        <f t="shared" si="22"/>
        <v>26</v>
      </c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</row>
    <row r="15" spans="1:163" ht="29.45" customHeight="1">
      <c r="A15" s="20">
        <v>8</v>
      </c>
      <c r="B15" s="21"/>
      <c r="C15" s="62"/>
      <c r="D15" s="23" t="str">
        <f t="shared" si="0"/>
        <v/>
      </c>
      <c r="E15" s="23" t="str">
        <f t="shared" si="1"/>
        <v/>
      </c>
      <c r="F15" s="23" t="str">
        <f t="shared" si="2"/>
        <v/>
      </c>
      <c r="G15" s="23" t="str">
        <f t="shared" si="3"/>
        <v/>
      </c>
      <c r="H15" s="23" t="str">
        <f t="shared" si="4"/>
        <v/>
      </c>
      <c r="I15" s="23" t="str">
        <f t="shared" si="5"/>
        <v/>
      </c>
      <c r="J15" s="23" t="str">
        <f t="shared" si="6"/>
        <v/>
      </c>
      <c r="K15" s="23" t="str">
        <f t="shared" si="7"/>
        <v/>
      </c>
      <c r="L15" s="23" t="str">
        <f t="shared" si="8"/>
        <v/>
      </c>
      <c r="M15" s="23" t="str">
        <f t="shared" si="9"/>
        <v/>
      </c>
      <c r="N15" s="23" t="str">
        <f t="shared" si="10"/>
        <v/>
      </c>
      <c r="O15" s="23" t="str">
        <f t="shared" si="11"/>
        <v/>
      </c>
      <c r="P15" s="23" t="str">
        <f t="shared" si="12"/>
        <v/>
      </c>
      <c r="Q15" s="23" t="str">
        <f t="shared" si="13"/>
        <v/>
      </c>
      <c r="R15" s="23" t="str">
        <f t="shared" si="14"/>
        <v/>
      </c>
      <c r="S15" s="23" t="str">
        <f t="shared" si="15"/>
        <v/>
      </c>
      <c r="T15" s="23" t="str">
        <f t="shared" si="16"/>
        <v/>
      </c>
      <c r="U15" s="24">
        <f t="shared" si="17"/>
        <v>0</v>
      </c>
      <c r="V15" s="88"/>
      <c r="W15" s="14"/>
      <c r="X15" s="14"/>
      <c r="Y15" s="14"/>
      <c r="Z15" s="14"/>
      <c r="AA15" s="8"/>
      <c r="AB15" s="8"/>
      <c r="AC15" s="8"/>
      <c r="AD15" s="8"/>
      <c r="AE15" s="75">
        <v>4.5</v>
      </c>
      <c r="AF15" s="30">
        <v>13.5</v>
      </c>
      <c r="AG15" s="30">
        <v>28</v>
      </c>
      <c r="AH15" s="30" t="s">
        <v>157</v>
      </c>
      <c r="AI15" s="26">
        <v>4.4000000000000004</v>
      </c>
      <c r="AJ15" s="26">
        <v>1.3</v>
      </c>
      <c r="AK15" s="26">
        <v>9.6</v>
      </c>
      <c r="AL15" s="26">
        <v>18.5</v>
      </c>
      <c r="AM15" s="26">
        <v>37.5</v>
      </c>
      <c r="AN15" s="75">
        <v>4.5</v>
      </c>
      <c r="AO15" s="30">
        <v>15.5</v>
      </c>
      <c r="AP15" s="30">
        <v>30.5</v>
      </c>
      <c r="AQ15" s="30" t="s">
        <v>172</v>
      </c>
      <c r="AR15" s="26">
        <v>3.9</v>
      </c>
      <c r="AS15" s="26">
        <v>1.1499999999999999</v>
      </c>
      <c r="AT15" s="26">
        <v>8</v>
      </c>
      <c r="AU15" s="26">
        <v>14.5</v>
      </c>
      <c r="AV15" s="26">
        <v>22.5</v>
      </c>
      <c r="AW15" s="26"/>
      <c r="AY15" s="50">
        <v>27</v>
      </c>
      <c r="AZ15" s="77"/>
      <c r="BA15" s="32">
        <v>16</v>
      </c>
      <c r="BB15" s="30">
        <v>30.5</v>
      </c>
      <c r="BC15" s="30" t="s">
        <v>162</v>
      </c>
      <c r="BD15" s="85">
        <f t="shared" si="18"/>
        <v>16</v>
      </c>
      <c r="BE15" s="51">
        <v>2</v>
      </c>
      <c r="BF15" s="26">
        <v>3.9</v>
      </c>
      <c r="BG15" s="26">
        <v>1.05</v>
      </c>
      <c r="BH15" s="86">
        <f t="shared" si="19"/>
        <v>3.9</v>
      </c>
      <c r="BI15" s="51">
        <v>2</v>
      </c>
      <c r="BJ15" s="26">
        <v>8.6</v>
      </c>
      <c r="BK15" s="26">
        <v>16</v>
      </c>
      <c r="BL15" s="26">
        <v>17.5</v>
      </c>
      <c r="BM15" s="86">
        <f t="shared" si="20"/>
        <v>16</v>
      </c>
      <c r="BN15" s="51">
        <v>2</v>
      </c>
      <c r="BO15" s="32">
        <v>1.5</v>
      </c>
      <c r="BP15" s="32">
        <v>2</v>
      </c>
      <c r="BQ15" s="32">
        <v>2</v>
      </c>
      <c r="BR15" s="32">
        <v>2</v>
      </c>
      <c r="BS15" s="32">
        <v>2</v>
      </c>
      <c r="BT15" s="32">
        <v>2.5</v>
      </c>
      <c r="BU15" s="32">
        <v>2</v>
      </c>
      <c r="BV15" s="32">
        <v>2.5</v>
      </c>
      <c r="BW15" s="32">
        <v>1.5</v>
      </c>
      <c r="BX15" s="32">
        <v>1.5</v>
      </c>
      <c r="BY15" s="32">
        <v>1.5</v>
      </c>
      <c r="BZ15" s="81">
        <f t="shared" si="21"/>
        <v>27</v>
      </c>
      <c r="CA15" s="82">
        <f t="shared" si="22"/>
        <v>27</v>
      </c>
    </row>
    <row r="16" spans="1:163" s="4" customFormat="1" ht="29.45" customHeight="1">
      <c r="A16" s="20">
        <v>9</v>
      </c>
      <c r="B16" s="21"/>
      <c r="C16" s="62"/>
      <c r="D16" s="23" t="str">
        <f t="shared" si="0"/>
        <v/>
      </c>
      <c r="E16" s="23" t="str">
        <f t="shared" si="1"/>
        <v/>
      </c>
      <c r="F16" s="23" t="str">
        <f t="shared" si="2"/>
        <v/>
      </c>
      <c r="G16" s="23" t="str">
        <f t="shared" si="3"/>
        <v/>
      </c>
      <c r="H16" s="23" t="str">
        <f t="shared" si="4"/>
        <v/>
      </c>
      <c r="I16" s="23" t="str">
        <f t="shared" si="5"/>
        <v/>
      </c>
      <c r="J16" s="23" t="str">
        <f t="shared" si="6"/>
        <v/>
      </c>
      <c r="K16" s="23" t="str">
        <f t="shared" si="7"/>
        <v/>
      </c>
      <c r="L16" s="23" t="str">
        <f t="shared" si="8"/>
        <v/>
      </c>
      <c r="M16" s="23" t="str">
        <f t="shared" si="9"/>
        <v/>
      </c>
      <c r="N16" s="23" t="str">
        <f t="shared" si="10"/>
        <v/>
      </c>
      <c r="O16" s="23" t="str">
        <f t="shared" si="11"/>
        <v/>
      </c>
      <c r="P16" s="23" t="str">
        <f t="shared" si="12"/>
        <v/>
      </c>
      <c r="Q16" s="23" t="str">
        <f t="shared" si="13"/>
        <v/>
      </c>
      <c r="R16" s="23" t="str">
        <f t="shared" si="14"/>
        <v/>
      </c>
      <c r="S16" s="23" t="str">
        <f t="shared" si="15"/>
        <v/>
      </c>
      <c r="T16" s="23" t="str">
        <f t="shared" si="16"/>
        <v/>
      </c>
      <c r="U16" s="24">
        <f t="shared" si="17"/>
        <v>0</v>
      </c>
      <c r="V16" s="89"/>
      <c r="W16" s="14"/>
      <c r="X16" s="14"/>
      <c r="Y16" s="14"/>
      <c r="Z16" s="14"/>
      <c r="AA16" s="8"/>
      <c r="AB16" s="8"/>
      <c r="AC16" s="8"/>
      <c r="AD16" s="8"/>
      <c r="AE16" s="75">
        <v>5</v>
      </c>
      <c r="AF16" s="30">
        <v>13</v>
      </c>
      <c r="AG16" s="30">
        <v>27.5</v>
      </c>
      <c r="AH16" s="30" t="s">
        <v>156</v>
      </c>
      <c r="AI16" s="26">
        <v>4.5</v>
      </c>
      <c r="AJ16" s="26">
        <v>1.35</v>
      </c>
      <c r="AK16" s="26">
        <v>9.8000000000000007</v>
      </c>
      <c r="AL16" s="26">
        <v>19</v>
      </c>
      <c r="AM16" s="26">
        <v>40</v>
      </c>
      <c r="AN16" s="75">
        <v>5</v>
      </c>
      <c r="AO16" s="30">
        <v>15</v>
      </c>
      <c r="AP16" s="30">
        <v>30</v>
      </c>
      <c r="AQ16" s="30" t="s">
        <v>173</v>
      </c>
      <c r="AR16" s="26">
        <v>4</v>
      </c>
      <c r="AS16" s="26">
        <v>1.2</v>
      </c>
      <c r="AT16" s="26">
        <v>8.1999999999999993</v>
      </c>
      <c r="AU16" s="26">
        <v>15</v>
      </c>
      <c r="AV16" s="26">
        <v>25</v>
      </c>
      <c r="AW16" s="26"/>
      <c r="AX16" s="34"/>
      <c r="AY16" s="50" t="s">
        <v>23</v>
      </c>
      <c r="AZ16" s="77"/>
      <c r="BA16" s="32">
        <v>15.5</v>
      </c>
      <c r="BB16" s="30">
        <v>30</v>
      </c>
      <c r="BC16" s="30" t="s">
        <v>161</v>
      </c>
      <c r="BD16" s="85">
        <f t="shared" si="18"/>
        <v>15.5</v>
      </c>
      <c r="BE16" s="51">
        <v>2.5</v>
      </c>
      <c r="BF16" s="26">
        <v>3.9</v>
      </c>
      <c r="BG16" s="26">
        <v>1.05</v>
      </c>
      <c r="BH16" s="86">
        <f t="shared" si="19"/>
        <v>3.9</v>
      </c>
      <c r="BI16" s="51">
        <v>2</v>
      </c>
      <c r="BJ16" s="26">
        <v>8.4</v>
      </c>
      <c r="BK16" s="26">
        <v>15.5</v>
      </c>
      <c r="BL16" s="26">
        <v>15.5</v>
      </c>
      <c r="BM16" s="86">
        <f t="shared" si="20"/>
        <v>15.5</v>
      </c>
      <c r="BN16" s="51">
        <v>1.5</v>
      </c>
      <c r="BO16" s="32">
        <v>1</v>
      </c>
      <c r="BP16" s="32">
        <v>2.5</v>
      </c>
      <c r="BQ16" s="32">
        <v>1.5</v>
      </c>
      <c r="BR16" s="32">
        <v>2.5</v>
      </c>
      <c r="BS16" s="32">
        <v>1</v>
      </c>
      <c r="BT16" s="32">
        <v>3</v>
      </c>
      <c r="BU16" s="32">
        <v>2</v>
      </c>
      <c r="BV16" s="32">
        <v>3</v>
      </c>
      <c r="BW16" s="32">
        <v>2</v>
      </c>
      <c r="BX16" s="32">
        <v>1.5</v>
      </c>
      <c r="BY16" s="32">
        <v>1</v>
      </c>
      <c r="BZ16" s="81">
        <f t="shared" si="21"/>
        <v>27</v>
      </c>
      <c r="CA16" s="82">
        <f t="shared" si="22"/>
        <v>27</v>
      </c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</row>
    <row r="17" spans="1:163" ht="29.45" customHeight="1">
      <c r="A17" s="20">
        <v>10</v>
      </c>
      <c r="B17" s="21"/>
      <c r="C17" s="62"/>
      <c r="D17" s="23" t="str">
        <f t="shared" si="0"/>
        <v/>
      </c>
      <c r="E17" s="23" t="str">
        <f t="shared" si="1"/>
        <v/>
      </c>
      <c r="F17" s="23" t="str">
        <f t="shared" si="2"/>
        <v/>
      </c>
      <c r="G17" s="23" t="str">
        <f t="shared" si="3"/>
        <v/>
      </c>
      <c r="H17" s="23" t="str">
        <f t="shared" si="4"/>
        <v/>
      </c>
      <c r="I17" s="23" t="str">
        <f t="shared" si="5"/>
        <v/>
      </c>
      <c r="J17" s="23" t="str">
        <f t="shared" si="6"/>
        <v/>
      </c>
      <c r="K17" s="23" t="str">
        <f t="shared" si="7"/>
        <v/>
      </c>
      <c r="L17" s="23" t="str">
        <f t="shared" si="8"/>
        <v/>
      </c>
      <c r="M17" s="23" t="str">
        <f t="shared" si="9"/>
        <v/>
      </c>
      <c r="N17" s="23" t="str">
        <f t="shared" si="10"/>
        <v/>
      </c>
      <c r="O17" s="23" t="str">
        <f t="shared" si="11"/>
        <v/>
      </c>
      <c r="P17" s="23" t="str">
        <f t="shared" si="12"/>
        <v/>
      </c>
      <c r="Q17" s="23" t="str">
        <f t="shared" si="13"/>
        <v/>
      </c>
      <c r="R17" s="23" t="str">
        <f t="shared" si="14"/>
        <v/>
      </c>
      <c r="S17" s="23" t="str">
        <f t="shared" si="15"/>
        <v/>
      </c>
      <c r="T17" s="23" t="str">
        <f t="shared" si="16"/>
        <v/>
      </c>
      <c r="U17" s="24">
        <f t="shared" si="17"/>
        <v>0</v>
      </c>
      <c r="V17" s="89"/>
      <c r="W17" s="14"/>
      <c r="X17" s="14"/>
      <c r="Y17" s="14"/>
      <c r="Z17" s="14"/>
      <c r="AA17" s="8"/>
      <c r="AB17" s="8"/>
      <c r="AC17" s="8"/>
      <c r="AD17" s="8"/>
      <c r="AE17" s="8"/>
      <c r="AF17" s="8"/>
      <c r="AG17" s="8"/>
      <c r="AH17" s="8"/>
      <c r="AY17" s="50" t="s">
        <v>24</v>
      </c>
      <c r="AZ17" s="77"/>
      <c r="BA17" s="32">
        <v>17</v>
      </c>
      <c r="BB17" s="30">
        <v>31.5</v>
      </c>
      <c r="BC17" s="30" t="s">
        <v>164</v>
      </c>
      <c r="BD17" s="85">
        <f t="shared" si="18"/>
        <v>17</v>
      </c>
      <c r="BE17" s="51">
        <v>1</v>
      </c>
      <c r="BF17" s="26">
        <v>3.8</v>
      </c>
      <c r="BG17" s="26">
        <v>1</v>
      </c>
      <c r="BH17" s="86">
        <f t="shared" si="19"/>
        <v>3.8</v>
      </c>
      <c r="BI17" s="51">
        <v>1.5</v>
      </c>
      <c r="BJ17" s="26">
        <v>8.6</v>
      </c>
      <c r="BK17" s="26">
        <v>16</v>
      </c>
      <c r="BL17" s="26">
        <v>17.5</v>
      </c>
      <c r="BM17" s="86">
        <f t="shared" si="20"/>
        <v>16</v>
      </c>
      <c r="BN17" s="51">
        <v>2</v>
      </c>
      <c r="BO17" s="32">
        <v>1.5</v>
      </c>
      <c r="BP17" s="32">
        <v>2</v>
      </c>
      <c r="BQ17" s="32">
        <v>2</v>
      </c>
      <c r="BR17" s="32">
        <v>2.5</v>
      </c>
      <c r="BS17" s="32">
        <v>1.5</v>
      </c>
      <c r="BT17" s="32">
        <v>2.5</v>
      </c>
      <c r="BU17" s="32">
        <v>2.5</v>
      </c>
      <c r="BV17" s="32">
        <v>3.5</v>
      </c>
      <c r="BW17" s="32">
        <v>1.5</v>
      </c>
      <c r="BX17" s="32">
        <v>1.5</v>
      </c>
      <c r="BY17" s="32">
        <v>1.5</v>
      </c>
      <c r="BZ17" s="81">
        <f t="shared" si="21"/>
        <v>27</v>
      </c>
      <c r="CA17" s="82">
        <f t="shared" si="22"/>
        <v>27</v>
      </c>
    </row>
    <row r="18" spans="1:163" s="4" customFormat="1" ht="29.45" customHeight="1">
      <c r="A18" s="20">
        <v>11</v>
      </c>
      <c r="B18" s="21"/>
      <c r="C18" s="62"/>
      <c r="D18" s="23" t="str">
        <f t="shared" si="0"/>
        <v/>
      </c>
      <c r="E18" s="23" t="str">
        <f t="shared" si="1"/>
        <v/>
      </c>
      <c r="F18" s="23" t="str">
        <f t="shared" si="2"/>
        <v/>
      </c>
      <c r="G18" s="23" t="str">
        <f t="shared" si="3"/>
        <v/>
      </c>
      <c r="H18" s="23" t="str">
        <f t="shared" si="4"/>
        <v/>
      </c>
      <c r="I18" s="23" t="str">
        <f t="shared" si="5"/>
        <v/>
      </c>
      <c r="J18" s="23" t="str">
        <f t="shared" si="6"/>
        <v/>
      </c>
      <c r="K18" s="23" t="str">
        <f t="shared" si="7"/>
        <v/>
      </c>
      <c r="L18" s="23" t="str">
        <f t="shared" si="8"/>
        <v/>
      </c>
      <c r="M18" s="23" t="str">
        <f t="shared" si="9"/>
        <v/>
      </c>
      <c r="N18" s="23" t="str">
        <f t="shared" si="10"/>
        <v/>
      </c>
      <c r="O18" s="23" t="str">
        <f t="shared" si="11"/>
        <v/>
      </c>
      <c r="P18" s="23" t="str">
        <f t="shared" si="12"/>
        <v/>
      </c>
      <c r="Q18" s="23" t="str">
        <f t="shared" si="13"/>
        <v/>
      </c>
      <c r="R18" s="23" t="str">
        <f t="shared" si="14"/>
        <v/>
      </c>
      <c r="S18" s="23" t="str">
        <f t="shared" si="15"/>
        <v/>
      </c>
      <c r="T18" s="23" t="str">
        <f t="shared" si="16"/>
        <v/>
      </c>
      <c r="U18" s="24">
        <f t="shared" si="17"/>
        <v>0</v>
      </c>
      <c r="V18" s="89"/>
      <c r="W18" s="14"/>
      <c r="X18" s="14"/>
      <c r="Y18" s="14"/>
      <c r="Z18" s="14"/>
      <c r="AA18" s="8"/>
      <c r="AB18" s="8"/>
      <c r="AC18" s="8"/>
      <c r="AD18" s="8"/>
      <c r="AE18" s="8"/>
      <c r="AF18" s="8"/>
      <c r="AG18" s="8"/>
      <c r="AH18" s="8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50">
        <v>28</v>
      </c>
      <c r="AZ18" s="77"/>
      <c r="BA18" s="32">
        <v>16.5</v>
      </c>
      <c r="BB18" s="30">
        <v>31</v>
      </c>
      <c r="BC18" s="30" t="s">
        <v>163</v>
      </c>
      <c r="BD18" s="85">
        <f t="shared" si="18"/>
        <v>16.5</v>
      </c>
      <c r="BE18" s="51">
        <v>1.5</v>
      </c>
      <c r="BF18" s="26">
        <v>3.9</v>
      </c>
      <c r="BG18" s="26">
        <v>1.05</v>
      </c>
      <c r="BH18" s="86">
        <f t="shared" si="19"/>
        <v>3.9</v>
      </c>
      <c r="BI18" s="51">
        <v>2</v>
      </c>
      <c r="BJ18" s="26">
        <v>8.6</v>
      </c>
      <c r="BK18" s="26">
        <v>16</v>
      </c>
      <c r="BL18" s="26">
        <v>17.5</v>
      </c>
      <c r="BM18" s="86">
        <f t="shared" si="20"/>
        <v>16</v>
      </c>
      <c r="BN18" s="51">
        <v>2</v>
      </c>
      <c r="BO18" s="32">
        <v>1.5</v>
      </c>
      <c r="BP18" s="32">
        <v>2</v>
      </c>
      <c r="BQ18" s="32">
        <v>1.5</v>
      </c>
      <c r="BR18" s="32">
        <v>2</v>
      </c>
      <c r="BS18" s="32">
        <v>1.5</v>
      </c>
      <c r="BT18" s="32">
        <v>2</v>
      </c>
      <c r="BU18" s="32">
        <v>2.5</v>
      </c>
      <c r="BV18" s="32">
        <v>3</v>
      </c>
      <c r="BW18" s="32">
        <v>3</v>
      </c>
      <c r="BX18" s="32">
        <v>2</v>
      </c>
      <c r="BY18" s="32">
        <v>1.5</v>
      </c>
      <c r="BZ18" s="81">
        <f t="shared" si="21"/>
        <v>28</v>
      </c>
      <c r="CA18" s="82">
        <f t="shared" si="22"/>
        <v>28</v>
      </c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</row>
    <row r="19" spans="1:163" ht="29.45" customHeight="1">
      <c r="A19" s="20">
        <v>12</v>
      </c>
      <c r="B19" s="21"/>
      <c r="C19" s="62"/>
      <c r="D19" s="23" t="str">
        <f t="shared" si="0"/>
        <v/>
      </c>
      <c r="E19" s="23" t="str">
        <f t="shared" si="1"/>
        <v/>
      </c>
      <c r="F19" s="23" t="str">
        <f t="shared" si="2"/>
        <v/>
      </c>
      <c r="G19" s="23" t="str">
        <f t="shared" si="3"/>
        <v/>
      </c>
      <c r="H19" s="23" t="str">
        <f t="shared" si="4"/>
        <v/>
      </c>
      <c r="I19" s="23" t="str">
        <f t="shared" si="5"/>
        <v/>
      </c>
      <c r="J19" s="23" t="str">
        <f t="shared" si="6"/>
        <v/>
      </c>
      <c r="K19" s="23" t="str">
        <f t="shared" si="7"/>
        <v/>
      </c>
      <c r="L19" s="23" t="str">
        <f t="shared" si="8"/>
        <v/>
      </c>
      <c r="M19" s="23" t="str">
        <f t="shared" si="9"/>
        <v/>
      </c>
      <c r="N19" s="23" t="str">
        <f t="shared" si="10"/>
        <v/>
      </c>
      <c r="O19" s="23" t="str">
        <f t="shared" si="11"/>
        <v/>
      </c>
      <c r="P19" s="23" t="str">
        <f t="shared" si="12"/>
        <v/>
      </c>
      <c r="Q19" s="23" t="str">
        <f t="shared" si="13"/>
        <v/>
      </c>
      <c r="R19" s="23" t="str">
        <f t="shared" si="14"/>
        <v/>
      </c>
      <c r="S19" s="23" t="str">
        <f t="shared" si="15"/>
        <v/>
      </c>
      <c r="T19" s="23" t="str">
        <f t="shared" si="16"/>
        <v/>
      </c>
      <c r="U19" s="24">
        <f t="shared" si="17"/>
        <v>0</v>
      </c>
      <c r="V19" s="88"/>
      <c r="W19" s="14"/>
      <c r="X19" s="14"/>
      <c r="Y19" s="14"/>
      <c r="Z19" s="14"/>
      <c r="AA19" s="8"/>
      <c r="AB19" s="8"/>
      <c r="AC19" s="8"/>
      <c r="AD19" s="8"/>
      <c r="AE19" s="8"/>
      <c r="AF19" s="8"/>
      <c r="AG19" s="8"/>
      <c r="AH19" s="8"/>
      <c r="AN19" s="78" t="s">
        <v>73</v>
      </c>
      <c r="AO19" s="78"/>
      <c r="AY19" s="50" t="s">
        <v>25</v>
      </c>
      <c r="AZ19" s="77"/>
      <c r="BA19" s="32">
        <v>16</v>
      </c>
      <c r="BB19" s="30">
        <v>30.5</v>
      </c>
      <c r="BC19" s="30" t="s">
        <v>162</v>
      </c>
      <c r="BD19" s="85">
        <f t="shared" si="18"/>
        <v>16</v>
      </c>
      <c r="BE19" s="51">
        <v>2</v>
      </c>
      <c r="BF19" s="26">
        <v>3.8</v>
      </c>
      <c r="BG19" s="26">
        <v>1</v>
      </c>
      <c r="BH19" s="86">
        <f t="shared" si="19"/>
        <v>3.8</v>
      </c>
      <c r="BI19" s="51">
        <v>1.5</v>
      </c>
      <c r="BJ19" s="26">
        <v>8.8000000000000007</v>
      </c>
      <c r="BK19" s="26">
        <v>16.5</v>
      </c>
      <c r="BL19" s="26">
        <v>20</v>
      </c>
      <c r="BM19" s="86">
        <f t="shared" si="20"/>
        <v>16.5</v>
      </c>
      <c r="BN19" s="51">
        <v>2.5</v>
      </c>
      <c r="BO19" s="32">
        <v>2</v>
      </c>
      <c r="BP19" s="32">
        <v>2</v>
      </c>
      <c r="BQ19" s="32">
        <v>1.5</v>
      </c>
      <c r="BR19" s="32">
        <v>2.5</v>
      </c>
      <c r="BS19" s="32">
        <v>1</v>
      </c>
      <c r="BT19" s="32">
        <v>1.5</v>
      </c>
      <c r="BU19" s="32">
        <v>3</v>
      </c>
      <c r="BV19" s="32">
        <v>3</v>
      </c>
      <c r="BW19" s="32">
        <v>2.5</v>
      </c>
      <c r="BX19" s="32">
        <v>2</v>
      </c>
      <c r="BY19" s="32">
        <v>1</v>
      </c>
      <c r="BZ19" s="81">
        <f t="shared" si="21"/>
        <v>28</v>
      </c>
      <c r="CA19" s="82">
        <f t="shared" si="22"/>
        <v>28</v>
      </c>
    </row>
    <row r="20" spans="1:163" s="4" customFormat="1" ht="29.45" customHeight="1">
      <c r="A20" s="20">
        <v>13</v>
      </c>
      <c r="B20" s="21"/>
      <c r="C20" s="62"/>
      <c r="D20" s="23" t="str">
        <f t="shared" si="0"/>
        <v/>
      </c>
      <c r="E20" s="23" t="str">
        <f t="shared" si="1"/>
        <v/>
      </c>
      <c r="F20" s="23" t="str">
        <f t="shared" si="2"/>
        <v/>
      </c>
      <c r="G20" s="23" t="str">
        <f t="shared" si="3"/>
        <v/>
      </c>
      <c r="H20" s="23" t="str">
        <f t="shared" si="4"/>
        <v/>
      </c>
      <c r="I20" s="23" t="str">
        <f t="shared" si="5"/>
        <v/>
      </c>
      <c r="J20" s="23" t="str">
        <f t="shared" si="6"/>
        <v/>
      </c>
      <c r="K20" s="23" t="str">
        <f t="shared" si="7"/>
        <v/>
      </c>
      <c r="L20" s="23" t="str">
        <f t="shared" si="8"/>
        <v/>
      </c>
      <c r="M20" s="23" t="str">
        <f t="shared" si="9"/>
        <v/>
      </c>
      <c r="N20" s="23" t="str">
        <f t="shared" si="10"/>
        <v/>
      </c>
      <c r="O20" s="23" t="str">
        <f t="shared" si="11"/>
        <v/>
      </c>
      <c r="P20" s="23" t="str">
        <f t="shared" si="12"/>
        <v/>
      </c>
      <c r="Q20" s="23" t="str">
        <f t="shared" si="13"/>
        <v/>
      </c>
      <c r="R20" s="23" t="str">
        <f t="shared" si="14"/>
        <v/>
      </c>
      <c r="S20" s="23" t="str">
        <f t="shared" si="15"/>
        <v/>
      </c>
      <c r="T20" s="23" t="str">
        <f t="shared" si="16"/>
        <v/>
      </c>
      <c r="U20" s="24">
        <f t="shared" si="17"/>
        <v>0</v>
      </c>
      <c r="V20" s="89"/>
      <c r="W20" s="14"/>
      <c r="X20" s="14"/>
      <c r="Y20" s="14"/>
      <c r="Z20" s="14"/>
      <c r="AA20" s="8"/>
      <c r="AB20" s="8"/>
      <c r="AC20" s="8"/>
      <c r="AD20" s="8"/>
      <c r="AE20" s="8"/>
      <c r="AF20" s="8"/>
      <c r="AG20" s="8"/>
      <c r="AH20" s="8"/>
      <c r="AI20" s="34"/>
      <c r="AJ20" s="34"/>
      <c r="AK20" s="34"/>
      <c r="AL20" s="34"/>
      <c r="AM20" s="34"/>
      <c r="AN20" s="78" t="s">
        <v>151</v>
      </c>
      <c r="AO20" s="78"/>
      <c r="AP20" s="34"/>
      <c r="AQ20" s="34"/>
      <c r="AR20" s="34"/>
      <c r="AS20" s="34"/>
      <c r="AT20" s="34"/>
      <c r="AU20" s="34"/>
      <c r="AV20" s="34"/>
      <c r="AW20" s="34"/>
      <c r="AX20" s="34"/>
      <c r="AY20" s="50" t="s">
        <v>26</v>
      </c>
      <c r="AZ20" s="77"/>
      <c r="BA20" s="32">
        <v>15.5</v>
      </c>
      <c r="BB20" s="30">
        <v>30</v>
      </c>
      <c r="BC20" s="30" t="s">
        <v>161</v>
      </c>
      <c r="BD20" s="85">
        <f t="shared" si="18"/>
        <v>15.5</v>
      </c>
      <c r="BE20" s="51">
        <v>2.5</v>
      </c>
      <c r="BF20" s="26">
        <v>3.9</v>
      </c>
      <c r="BG20" s="26">
        <v>1.05</v>
      </c>
      <c r="BH20" s="86">
        <f t="shared" si="19"/>
        <v>3.9</v>
      </c>
      <c r="BI20" s="51">
        <v>2</v>
      </c>
      <c r="BJ20" s="26">
        <v>8.4</v>
      </c>
      <c r="BK20" s="26">
        <v>15.5</v>
      </c>
      <c r="BL20" s="26">
        <v>15.5</v>
      </c>
      <c r="BM20" s="86">
        <f t="shared" si="20"/>
        <v>15.5</v>
      </c>
      <c r="BN20" s="51">
        <v>1.5</v>
      </c>
      <c r="BO20" s="32">
        <v>1.5</v>
      </c>
      <c r="BP20" s="32">
        <v>2.5</v>
      </c>
      <c r="BQ20" s="32">
        <v>2</v>
      </c>
      <c r="BR20" s="32">
        <v>2</v>
      </c>
      <c r="BS20" s="32">
        <v>1.5</v>
      </c>
      <c r="BT20" s="32">
        <v>1.5</v>
      </c>
      <c r="BU20" s="32">
        <v>2</v>
      </c>
      <c r="BV20" s="32">
        <v>2.5</v>
      </c>
      <c r="BW20" s="32">
        <v>2</v>
      </c>
      <c r="BX20" s="32">
        <v>2.5</v>
      </c>
      <c r="BY20" s="32">
        <v>2</v>
      </c>
      <c r="BZ20" s="81">
        <f t="shared" si="21"/>
        <v>28</v>
      </c>
      <c r="CA20" s="82">
        <f t="shared" si="22"/>
        <v>28</v>
      </c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</row>
    <row r="21" spans="1:163" ht="29.45" customHeight="1">
      <c r="A21" s="20">
        <v>14</v>
      </c>
      <c r="B21" s="21"/>
      <c r="C21" s="62"/>
      <c r="D21" s="23" t="str">
        <f t="shared" si="0"/>
        <v/>
      </c>
      <c r="E21" s="23" t="str">
        <f t="shared" si="1"/>
        <v/>
      </c>
      <c r="F21" s="23" t="str">
        <f t="shared" si="2"/>
        <v/>
      </c>
      <c r="G21" s="23" t="str">
        <f t="shared" si="3"/>
        <v/>
      </c>
      <c r="H21" s="23" t="str">
        <f t="shared" si="4"/>
        <v/>
      </c>
      <c r="I21" s="23" t="str">
        <f t="shared" si="5"/>
        <v/>
      </c>
      <c r="J21" s="23" t="str">
        <f t="shared" si="6"/>
        <v/>
      </c>
      <c r="K21" s="23" t="str">
        <f t="shared" si="7"/>
        <v/>
      </c>
      <c r="L21" s="23" t="str">
        <f t="shared" si="8"/>
        <v/>
      </c>
      <c r="M21" s="23" t="str">
        <f t="shared" si="9"/>
        <v/>
      </c>
      <c r="N21" s="23" t="str">
        <f t="shared" si="10"/>
        <v/>
      </c>
      <c r="O21" s="23" t="str">
        <f t="shared" si="11"/>
        <v/>
      </c>
      <c r="P21" s="23" t="str">
        <f t="shared" si="12"/>
        <v/>
      </c>
      <c r="Q21" s="23" t="str">
        <f t="shared" si="13"/>
        <v/>
      </c>
      <c r="R21" s="23" t="str">
        <f t="shared" si="14"/>
        <v/>
      </c>
      <c r="S21" s="23" t="str">
        <f t="shared" si="15"/>
        <v/>
      </c>
      <c r="T21" s="23" t="str">
        <f t="shared" si="16"/>
        <v/>
      </c>
      <c r="U21" s="24">
        <f t="shared" si="17"/>
        <v>0</v>
      </c>
      <c r="V21" s="89"/>
      <c r="W21" s="14"/>
      <c r="X21" s="14"/>
      <c r="Y21" s="14"/>
      <c r="Z21" s="14"/>
      <c r="AA21" s="8"/>
      <c r="AB21" s="8"/>
      <c r="AC21" s="8"/>
      <c r="AD21" s="8"/>
      <c r="AE21" s="8"/>
      <c r="AF21" s="8"/>
      <c r="AG21" s="8"/>
      <c r="AH21" s="8"/>
      <c r="AN21" s="78" t="s">
        <v>155</v>
      </c>
      <c r="AO21" s="78"/>
      <c r="AY21" s="50">
        <v>29</v>
      </c>
      <c r="AZ21" s="77"/>
      <c r="BA21" s="32">
        <v>16</v>
      </c>
      <c r="BB21" s="30">
        <v>30.5</v>
      </c>
      <c r="BC21" s="30" t="s">
        <v>162</v>
      </c>
      <c r="BD21" s="85">
        <f t="shared" si="18"/>
        <v>16</v>
      </c>
      <c r="BE21" s="51">
        <v>2</v>
      </c>
      <c r="BF21" s="26">
        <v>4</v>
      </c>
      <c r="BG21" s="26">
        <v>1.1000000000000001</v>
      </c>
      <c r="BH21" s="86">
        <f t="shared" si="19"/>
        <v>4</v>
      </c>
      <c r="BI21" s="51">
        <v>2.5</v>
      </c>
      <c r="BJ21" s="26">
        <v>8.4</v>
      </c>
      <c r="BK21" s="26">
        <v>15.5</v>
      </c>
      <c r="BL21" s="26">
        <v>15.5</v>
      </c>
      <c r="BM21" s="86">
        <f t="shared" si="20"/>
        <v>15.5</v>
      </c>
      <c r="BN21" s="51">
        <v>1.5</v>
      </c>
      <c r="BO21" s="32">
        <v>2</v>
      </c>
      <c r="BP21" s="32">
        <v>2</v>
      </c>
      <c r="BQ21" s="32">
        <v>1.5</v>
      </c>
      <c r="BR21" s="32">
        <v>2</v>
      </c>
      <c r="BS21" s="32">
        <v>1.5</v>
      </c>
      <c r="BT21" s="32">
        <v>2.5</v>
      </c>
      <c r="BU21" s="32">
        <v>3</v>
      </c>
      <c r="BV21" s="32">
        <v>2.5</v>
      </c>
      <c r="BW21" s="32">
        <v>2.5</v>
      </c>
      <c r="BX21" s="32">
        <v>1.5</v>
      </c>
      <c r="BY21" s="32">
        <v>2</v>
      </c>
      <c r="BZ21" s="81">
        <f t="shared" si="21"/>
        <v>29</v>
      </c>
      <c r="CA21" s="82">
        <f t="shared" si="22"/>
        <v>29</v>
      </c>
    </row>
    <row r="22" spans="1:163" s="4" customFormat="1" ht="29.45" customHeight="1">
      <c r="A22" s="20">
        <v>15</v>
      </c>
      <c r="B22" s="21"/>
      <c r="C22" s="62"/>
      <c r="D22" s="23" t="str">
        <f t="shared" si="0"/>
        <v/>
      </c>
      <c r="E22" s="23" t="str">
        <f t="shared" si="1"/>
        <v/>
      </c>
      <c r="F22" s="23" t="str">
        <f t="shared" si="2"/>
        <v/>
      </c>
      <c r="G22" s="23" t="str">
        <f t="shared" si="3"/>
        <v/>
      </c>
      <c r="H22" s="23" t="str">
        <f t="shared" si="4"/>
        <v/>
      </c>
      <c r="I22" s="23" t="str">
        <f t="shared" si="5"/>
        <v/>
      </c>
      <c r="J22" s="23" t="str">
        <f t="shared" si="6"/>
        <v/>
      </c>
      <c r="K22" s="23" t="str">
        <f t="shared" si="7"/>
        <v/>
      </c>
      <c r="L22" s="23" t="str">
        <f t="shared" si="8"/>
        <v/>
      </c>
      <c r="M22" s="23" t="str">
        <f t="shared" si="9"/>
        <v/>
      </c>
      <c r="N22" s="23" t="str">
        <f t="shared" si="10"/>
        <v/>
      </c>
      <c r="O22" s="23" t="str">
        <f t="shared" si="11"/>
        <v/>
      </c>
      <c r="P22" s="23" t="str">
        <f t="shared" si="12"/>
        <v/>
      </c>
      <c r="Q22" s="23" t="str">
        <f t="shared" si="13"/>
        <v/>
      </c>
      <c r="R22" s="23" t="str">
        <f t="shared" si="14"/>
        <v/>
      </c>
      <c r="S22" s="23" t="str">
        <f t="shared" si="15"/>
        <v/>
      </c>
      <c r="T22" s="23" t="str">
        <f t="shared" si="16"/>
        <v/>
      </c>
      <c r="U22" s="24">
        <f t="shared" si="17"/>
        <v>0</v>
      </c>
      <c r="V22" s="89"/>
      <c r="W22" s="14"/>
      <c r="X22" s="14"/>
      <c r="Y22" s="14"/>
      <c r="Z22" s="14"/>
      <c r="AA22" s="8"/>
      <c r="AB22" s="8"/>
      <c r="AC22" s="8"/>
      <c r="AD22" s="8"/>
      <c r="AE22" s="8"/>
      <c r="AF22" s="8"/>
      <c r="AG22" s="8"/>
      <c r="AH22" s="8"/>
      <c r="AI22" s="34"/>
      <c r="AJ22" s="34"/>
      <c r="AK22" s="34"/>
      <c r="AL22" s="34"/>
      <c r="AM22" s="34"/>
      <c r="AN22" s="78" t="s">
        <v>74</v>
      </c>
      <c r="AO22" s="78"/>
      <c r="AP22" s="34"/>
      <c r="AQ22" s="34"/>
      <c r="AR22" s="34"/>
      <c r="AS22" s="34"/>
      <c r="AT22" s="34"/>
      <c r="AU22" s="34"/>
      <c r="AV22" s="34"/>
      <c r="AW22" s="34"/>
      <c r="AX22" s="34"/>
      <c r="AY22" s="50" t="s">
        <v>27</v>
      </c>
      <c r="AZ22" s="77"/>
      <c r="BA22" s="32">
        <v>16.5</v>
      </c>
      <c r="BB22" s="30">
        <v>31</v>
      </c>
      <c r="BC22" s="30" t="s">
        <v>163</v>
      </c>
      <c r="BD22" s="85">
        <f t="shared" si="18"/>
        <v>16.5</v>
      </c>
      <c r="BE22" s="51">
        <v>1.5</v>
      </c>
      <c r="BF22" s="26">
        <v>3.9</v>
      </c>
      <c r="BG22" s="26">
        <v>1.05</v>
      </c>
      <c r="BH22" s="86">
        <f t="shared" si="19"/>
        <v>3.9</v>
      </c>
      <c r="BI22" s="51">
        <v>2</v>
      </c>
      <c r="BJ22" s="26">
        <v>8.8000000000000007</v>
      </c>
      <c r="BK22" s="26">
        <v>16.5</v>
      </c>
      <c r="BL22" s="26">
        <v>20</v>
      </c>
      <c r="BM22" s="86">
        <f t="shared" si="20"/>
        <v>16.5</v>
      </c>
      <c r="BN22" s="51">
        <v>2.5</v>
      </c>
      <c r="BO22" s="32">
        <v>1.5</v>
      </c>
      <c r="BP22" s="32">
        <v>2</v>
      </c>
      <c r="BQ22" s="32">
        <v>1</v>
      </c>
      <c r="BR22" s="32">
        <v>2.5</v>
      </c>
      <c r="BS22" s="32">
        <v>1</v>
      </c>
      <c r="BT22" s="32">
        <v>2.5</v>
      </c>
      <c r="BU22" s="32">
        <v>3</v>
      </c>
      <c r="BV22" s="32">
        <v>2.5</v>
      </c>
      <c r="BW22" s="32">
        <v>3</v>
      </c>
      <c r="BX22" s="32">
        <v>2</v>
      </c>
      <c r="BY22" s="32">
        <v>2</v>
      </c>
      <c r="BZ22" s="81">
        <f t="shared" si="21"/>
        <v>29</v>
      </c>
      <c r="CA22" s="82">
        <f t="shared" si="22"/>
        <v>29</v>
      </c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</row>
    <row r="23" spans="1:163" ht="29.45" customHeight="1">
      <c r="A23" s="20">
        <v>16</v>
      </c>
      <c r="B23" s="21"/>
      <c r="C23" s="62"/>
      <c r="D23" s="23" t="str">
        <f t="shared" si="0"/>
        <v/>
      </c>
      <c r="E23" s="23" t="str">
        <f t="shared" si="1"/>
        <v/>
      </c>
      <c r="F23" s="23" t="str">
        <f t="shared" si="2"/>
        <v/>
      </c>
      <c r="G23" s="23" t="str">
        <f t="shared" si="3"/>
        <v/>
      </c>
      <c r="H23" s="23" t="str">
        <f t="shared" si="4"/>
        <v/>
      </c>
      <c r="I23" s="23" t="str">
        <f t="shared" si="5"/>
        <v/>
      </c>
      <c r="J23" s="23" t="str">
        <f t="shared" si="6"/>
        <v/>
      </c>
      <c r="K23" s="23" t="str">
        <f t="shared" si="7"/>
        <v/>
      </c>
      <c r="L23" s="23" t="str">
        <f t="shared" si="8"/>
        <v/>
      </c>
      <c r="M23" s="23" t="str">
        <f t="shared" si="9"/>
        <v/>
      </c>
      <c r="N23" s="23" t="str">
        <f t="shared" si="10"/>
        <v/>
      </c>
      <c r="O23" s="23" t="str">
        <f t="shared" si="11"/>
        <v/>
      </c>
      <c r="P23" s="23" t="str">
        <f t="shared" si="12"/>
        <v/>
      </c>
      <c r="Q23" s="23" t="str">
        <f t="shared" si="13"/>
        <v/>
      </c>
      <c r="R23" s="23" t="str">
        <f t="shared" si="14"/>
        <v/>
      </c>
      <c r="S23" s="23" t="str">
        <f t="shared" si="15"/>
        <v/>
      </c>
      <c r="T23" s="23" t="str">
        <f t="shared" si="16"/>
        <v/>
      </c>
      <c r="U23" s="24">
        <f t="shared" si="17"/>
        <v>0</v>
      </c>
      <c r="V23" s="89"/>
      <c r="W23" s="14"/>
      <c r="X23" s="14"/>
      <c r="Y23" s="14"/>
      <c r="Z23" s="14"/>
      <c r="AA23" s="8"/>
      <c r="AB23" s="8"/>
      <c r="AC23" s="8"/>
      <c r="AD23" s="8"/>
      <c r="AE23" s="8"/>
      <c r="AF23" s="8"/>
      <c r="AG23" s="8"/>
      <c r="AH23" s="8"/>
      <c r="AN23" s="78" t="s">
        <v>152</v>
      </c>
      <c r="AO23" s="78"/>
      <c r="AY23" s="50" t="s">
        <v>28</v>
      </c>
      <c r="AZ23" s="77"/>
      <c r="BA23" s="32">
        <v>15.5</v>
      </c>
      <c r="BB23" s="30">
        <v>30</v>
      </c>
      <c r="BC23" s="30" t="s">
        <v>161</v>
      </c>
      <c r="BD23" s="85">
        <f t="shared" si="18"/>
        <v>15.5</v>
      </c>
      <c r="BE23" s="51">
        <v>2.5</v>
      </c>
      <c r="BF23" s="26">
        <v>3.8</v>
      </c>
      <c r="BG23" s="26">
        <v>1</v>
      </c>
      <c r="BH23" s="86">
        <f t="shared" si="19"/>
        <v>3.8</v>
      </c>
      <c r="BI23" s="51">
        <v>1.5</v>
      </c>
      <c r="BJ23" s="26">
        <v>8.6</v>
      </c>
      <c r="BK23" s="26">
        <v>16</v>
      </c>
      <c r="BL23" s="26">
        <v>17.5</v>
      </c>
      <c r="BM23" s="86">
        <f t="shared" si="20"/>
        <v>16</v>
      </c>
      <c r="BN23" s="51">
        <v>2</v>
      </c>
      <c r="BO23" s="32">
        <v>2</v>
      </c>
      <c r="BP23" s="32">
        <v>2</v>
      </c>
      <c r="BQ23" s="32">
        <v>1.5</v>
      </c>
      <c r="BR23" s="32">
        <v>2</v>
      </c>
      <c r="BS23" s="32">
        <v>1.5</v>
      </c>
      <c r="BT23" s="32">
        <v>2</v>
      </c>
      <c r="BU23" s="32">
        <v>2.5</v>
      </c>
      <c r="BV23" s="32">
        <v>3</v>
      </c>
      <c r="BW23" s="32">
        <v>3.5</v>
      </c>
      <c r="BX23" s="32">
        <v>2</v>
      </c>
      <c r="BY23" s="32">
        <v>1</v>
      </c>
      <c r="BZ23" s="81">
        <f t="shared" si="21"/>
        <v>29</v>
      </c>
      <c r="CA23" s="82">
        <f t="shared" si="22"/>
        <v>29</v>
      </c>
    </row>
    <row r="24" spans="1:163" s="4" customFormat="1" ht="29.45" customHeight="1">
      <c r="A24" s="20">
        <v>17</v>
      </c>
      <c r="B24" s="21"/>
      <c r="C24" s="62"/>
      <c r="D24" s="23" t="str">
        <f t="shared" si="0"/>
        <v/>
      </c>
      <c r="E24" s="23" t="str">
        <f t="shared" si="1"/>
        <v/>
      </c>
      <c r="F24" s="23" t="str">
        <f t="shared" si="2"/>
        <v/>
      </c>
      <c r="G24" s="23" t="str">
        <f t="shared" si="3"/>
        <v/>
      </c>
      <c r="H24" s="23" t="str">
        <f t="shared" si="4"/>
        <v/>
      </c>
      <c r="I24" s="23" t="str">
        <f t="shared" si="5"/>
        <v/>
      </c>
      <c r="J24" s="23" t="str">
        <f t="shared" si="6"/>
        <v/>
      </c>
      <c r="K24" s="23" t="str">
        <f t="shared" si="7"/>
        <v/>
      </c>
      <c r="L24" s="23" t="str">
        <f t="shared" si="8"/>
        <v/>
      </c>
      <c r="M24" s="23" t="str">
        <f t="shared" si="9"/>
        <v/>
      </c>
      <c r="N24" s="23" t="str">
        <f t="shared" si="10"/>
        <v/>
      </c>
      <c r="O24" s="23" t="str">
        <f t="shared" si="11"/>
        <v/>
      </c>
      <c r="P24" s="23" t="str">
        <f t="shared" si="12"/>
        <v/>
      </c>
      <c r="Q24" s="23" t="str">
        <f t="shared" si="13"/>
        <v/>
      </c>
      <c r="R24" s="23" t="str">
        <f t="shared" si="14"/>
        <v/>
      </c>
      <c r="S24" s="23" t="str">
        <f t="shared" si="15"/>
        <v/>
      </c>
      <c r="T24" s="23" t="str">
        <f t="shared" si="16"/>
        <v/>
      </c>
      <c r="U24" s="24">
        <f t="shared" si="17"/>
        <v>0</v>
      </c>
      <c r="V24" s="88"/>
      <c r="W24" s="14"/>
      <c r="X24" s="14"/>
      <c r="Y24" s="14"/>
      <c r="Z24" s="14"/>
      <c r="AA24" s="8"/>
      <c r="AB24" s="8"/>
      <c r="AC24" s="8"/>
      <c r="AD24" s="8"/>
      <c r="AE24" s="8"/>
      <c r="AF24" s="8"/>
      <c r="AG24" s="8"/>
      <c r="AH24" s="8"/>
      <c r="AI24" s="34"/>
      <c r="AJ24" s="34"/>
      <c r="AK24" s="34"/>
      <c r="AL24" s="34"/>
      <c r="AM24" s="34"/>
      <c r="AN24" s="78" t="s">
        <v>75</v>
      </c>
      <c r="AO24" s="78"/>
      <c r="AP24" s="34"/>
      <c r="AQ24" s="34"/>
      <c r="AR24" s="34"/>
      <c r="AS24" s="34"/>
      <c r="AT24" s="34"/>
      <c r="AU24" s="34"/>
      <c r="AV24" s="34"/>
      <c r="AW24" s="34"/>
      <c r="AX24" s="34"/>
      <c r="AY24" s="50">
        <v>30</v>
      </c>
      <c r="AZ24" s="77"/>
      <c r="BA24" s="32">
        <v>16</v>
      </c>
      <c r="BB24" s="30">
        <v>30.5</v>
      </c>
      <c r="BC24" s="30" t="s">
        <v>162</v>
      </c>
      <c r="BD24" s="85">
        <f t="shared" si="18"/>
        <v>16</v>
      </c>
      <c r="BE24" s="51">
        <v>2</v>
      </c>
      <c r="BF24" s="26">
        <v>3.9</v>
      </c>
      <c r="BG24" s="26">
        <v>1.05</v>
      </c>
      <c r="BH24" s="86">
        <f t="shared" si="19"/>
        <v>3.9</v>
      </c>
      <c r="BI24" s="51">
        <v>2</v>
      </c>
      <c r="BJ24" s="26">
        <v>8.6</v>
      </c>
      <c r="BK24" s="26">
        <v>16</v>
      </c>
      <c r="BL24" s="26">
        <v>17.5</v>
      </c>
      <c r="BM24" s="86">
        <f t="shared" si="20"/>
        <v>16</v>
      </c>
      <c r="BN24" s="51">
        <v>2</v>
      </c>
      <c r="BO24" s="32">
        <v>1.5</v>
      </c>
      <c r="BP24" s="32">
        <v>2.5</v>
      </c>
      <c r="BQ24" s="32">
        <v>1.5</v>
      </c>
      <c r="BR24" s="32">
        <v>2</v>
      </c>
      <c r="BS24" s="32">
        <v>1.5</v>
      </c>
      <c r="BT24" s="32">
        <v>2.5</v>
      </c>
      <c r="BU24" s="32">
        <v>2</v>
      </c>
      <c r="BV24" s="32">
        <v>3.5</v>
      </c>
      <c r="BW24" s="32">
        <v>3</v>
      </c>
      <c r="BX24" s="32">
        <v>2.5</v>
      </c>
      <c r="BY24" s="32">
        <v>1.5</v>
      </c>
      <c r="BZ24" s="81">
        <f t="shared" si="21"/>
        <v>30</v>
      </c>
      <c r="CA24" s="82">
        <f t="shared" si="22"/>
        <v>30</v>
      </c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</row>
    <row r="25" spans="1:163" ht="29.45" customHeight="1">
      <c r="A25" s="20">
        <v>18</v>
      </c>
      <c r="B25" s="21"/>
      <c r="C25" s="62"/>
      <c r="D25" s="23" t="str">
        <f t="shared" si="0"/>
        <v/>
      </c>
      <c r="E25" s="23" t="str">
        <f t="shared" si="1"/>
        <v/>
      </c>
      <c r="F25" s="23" t="str">
        <f t="shared" si="2"/>
        <v/>
      </c>
      <c r="G25" s="23" t="str">
        <f t="shared" si="3"/>
        <v/>
      </c>
      <c r="H25" s="23" t="str">
        <f t="shared" si="4"/>
        <v/>
      </c>
      <c r="I25" s="23" t="str">
        <f t="shared" si="5"/>
        <v/>
      </c>
      <c r="J25" s="23" t="str">
        <f t="shared" si="6"/>
        <v/>
      </c>
      <c r="K25" s="23" t="str">
        <f t="shared" si="7"/>
        <v/>
      </c>
      <c r="L25" s="23" t="str">
        <f t="shared" si="8"/>
        <v/>
      </c>
      <c r="M25" s="23" t="str">
        <f t="shared" si="9"/>
        <v/>
      </c>
      <c r="N25" s="23" t="str">
        <f t="shared" si="10"/>
        <v/>
      </c>
      <c r="O25" s="23" t="str">
        <f t="shared" si="11"/>
        <v/>
      </c>
      <c r="P25" s="23" t="str">
        <f t="shared" si="12"/>
        <v/>
      </c>
      <c r="Q25" s="23" t="str">
        <f t="shared" si="13"/>
        <v/>
      </c>
      <c r="R25" s="23" t="str">
        <f t="shared" si="14"/>
        <v/>
      </c>
      <c r="S25" s="23" t="str">
        <f t="shared" si="15"/>
        <v/>
      </c>
      <c r="T25" s="23" t="str">
        <f t="shared" si="16"/>
        <v/>
      </c>
      <c r="U25" s="24">
        <f t="shared" si="17"/>
        <v>0</v>
      </c>
      <c r="V25" s="89"/>
      <c r="W25" s="14"/>
      <c r="X25" s="14"/>
      <c r="Y25" s="14"/>
      <c r="Z25" s="14"/>
      <c r="AA25" s="8"/>
      <c r="AB25" s="8"/>
      <c r="AC25" s="8"/>
      <c r="AD25" s="8"/>
      <c r="AE25" s="8"/>
      <c r="AF25" s="8"/>
      <c r="AG25" s="8"/>
      <c r="AH25" s="8"/>
      <c r="AN25" s="78" t="s">
        <v>153</v>
      </c>
      <c r="AO25" s="78"/>
      <c r="AY25" s="50" t="s">
        <v>29</v>
      </c>
      <c r="AZ25" s="77"/>
      <c r="BA25" s="32">
        <v>15</v>
      </c>
      <c r="BB25" s="30">
        <v>29.5</v>
      </c>
      <c r="BC25" s="30" t="s">
        <v>160</v>
      </c>
      <c r="BD25" s="85">
        <f t="shared" si="18"/>
        <v>15</v>
      </c>
      <c r="BE25" s="51">
        <v>3</v>
      </c>
      <c r="BF25" s="26">
        <v>3.8</v>
      </c>
      <c r="BG25" s="26">
        <v>1</v>
      </c>
      <c r="BH25" s="86">
        <f t="shared" si="19"/>
        <v>3.8</v>
      </c>
      <c r="BI25" s="51">
        <v>1.5</v>
      </c>
      <c r="BJ25" s="26">
        <v>8.8000000000000007</v>
      </c>
      <c r="BK25" s="26">
        <v>16.5</v>
      </c>
      <c r="BL25" s="26">
        <v>20</v>
      </c>
      <c r="BM25" s="86">
        <f t="shared" si="20"/>
        <v>16.5</v>
      </c>
      <c r="BN25" s="51">
        <v>2.5</v>
      </c>
      <c r="BO25" s="32">
        <v>2</v>
      </c>
      <c r="BP25" s="32">
        <v>2</v>
      </c>
      <c r="BQ25" s="32">
        <v>1.5</v>
      </c>
      <c r="BR25" s="32">
        <v>2</v>
      </c>
      <c r="BS25" s="32">
        <v>1.5</v>
      </c>
      <c r="BT25" s="32">
        <v>2.5</v>
      </c>
      <c r="BU25" s="32">
        <v>2</v>
      </c>
      <c r="BV25" s="32">
        <v>3.5</v>
      </c>
      <c r="BW25" s="32">
        <v>3</v>
      </c>
      <c r="BX25" s="32">
        <v>2</v>
      </c>
      <c r="BY25" s="32">
        <v>1</v>
      </c>
      <c r="BZ25" s="81">
        <f t="shared" si="21"/>
        <v>30</v>
      </c>
      <c r="CA25" s="82">
        <f t="shared" si="22"/>
        <v>30</v>
      </c>
    </row>
    <row r="26" spans="1:163" s="4" customFormat="1" ht="29.45" customHeight="1">
      <c r="A26" s="20">
        <v>19</v>
      </c>
      <c r="B26" s="21"/>
      <c r="C26" s="62"/>
      <c r="D26" s="23" t="str">
        <f t="shared" si="0"/>
        <v/>
      </c>
      <c r="E26" s="23" t="str">
        <f t="shared" si="1"/>
        <v/>
      </c>
      <c r="F26" s="23" t="str">
        <f t="shared" si="2"/>
        <v/>
      </c>
      <c r="G26" s="23" t="str">
        <f t="shared" si="3"/>
        <v/>
      </c>
      <c r="H26" s="23" t="str">
        <f t="shared" si="4"/>
        <v/>
      </c>
      <c r="I26" s="23" t="str">
        <f t="shared" si="5"/>
        <v/>
      </c>
      <c r="J26" s="23" t="str">
        <f t="shared" si="6"/>
        <v/>
      </c>
      <c r="K26" s="23" t="str">
        <f t="shared" si="7"/>
        <v/>
      </c>
      <c r="L26" s="23" t="str">
        <f t="shared" si="8"/>
        <v/>
      </c>
      <c r="M26" s="23" t="str">
        <f t="shared" si="9"/>
        <v/>
      </c>
      <c r="N26" s="23" t="str">
        <f t="shared" si="10"/>
        <v/>
      </c>
      <c r="O26" s="23" t="str">
        <f t="shared" si="11"/>
        <v/>
      </c>
      <c r="P26" s="23" t="str">
        <f t="shared" si="12"/>
        <v/>
      </c>
      <c r="Q26" s="23" t="str">
        <f t="shared" si="13"/>
        <v/>
      </c>
      <c r="R26" s="23" t="str">
        <f t="shared" si="14"/>
        <v/>
      </c>
      <c r="S26" s="23" t="str">
        <f t="shared" si="15"/>
        <v/>
      </c>
      <c r="T26" s="23" t="str">
        <f t="shared" si="16"/>
        <v/>
      </c>
      <c r="U26" s="24">
        <f t="shared" si="17"/>
        <v>0</v>
      </c>
      <c r="V26" s="89"/>
      <c r="W26" s="14"/>
      <c r="X26" s="14"/>
      <c r="Y26" s="14"/>
      <c r="Z26" s="14"/>
      <c r="AA26" s="8"/>
      <c r="AB26" s="8"/>
      <c r="AC26" s="8"/>
      <c r="AD26" s="8"/>
      <c r="AE26" s="8"/>
      <c r="AF26" s="8"/>
      <c r="AG26" s="8"/>
      <c r="AH26" s="8"/>
      <c r="AI26" s="34"/>
      <c r="AJ26" s="34"/>
      <c r="AK26" s="34"/>
      <c r="AL26" s="34"/>
      <c r="AM26" s="34"/>
      <c r="AN26" s="78" t="s">
        <v>154</v>
      </c>
      <c r="AO26" s="78"/>
      <c r="AP26" s="34"/>
      <c r="AQ26" s="34"/>
      <c r="AR26" s="34"/>
      <c r="AS26" s="34"/>
      <c r="AT26" s="34"/>
      <c r="AU26" s="34"/>
      <c r="AV26" s="34"/>
      <c r="AW26" s="34"/>
      <c r="AX26" s="34"/>
      <c r="AY26" s="50" t="s">
        <v>30</v>
      </c>
      <c r="AZ26" s="77"/>
      <c r="BA26" s="32">
        <v>15.5</v>
      </c>
      <c r="BB26" s="30">
        <v>30</v>
      </c>
      <c r="BC26" s="30" t="s">
        <v>161</v>
      </c>
      <c r="BD26" s="85">
        <f t="shared" si="18"/>
        <v>15.5</v>
      </c>
      <c r="BE26" s="51">
        <v>2.5</v>
      </c>
      <c r="BF26" s="26">
        <v>4.0999999999999996</v>
      </c>
      <c r="BG26" s="26">
        <v>1.1499999999999999</v>
      </c>
      <c r="BH26" s="86">
        <f t="shared" si="19"/>
        <v>4.0999999999999996</v>
      </c>
      <c r="BI26" s="51">
        <v>3</v>
      </c>
      <c r="BJ26" s="26">
        <v>8.4</v>
      </c>
      <c r="BK26" s="26">
        <v>15.5</v>
      </c>
      <c r="BL26" s="26">
        <v>15.5</v>
      </c>
      <c r="BM26" s="86">
        <f t="shared" si="20"/>
        <v>15.5</v>
      </c>
      <c r="BN26" s="51">
        <v>1.5</v>
      </c>
      <c r="BO26" s="32">
        <v>1.5</v>
      </c>
      <c r="BP26" s="32">
        <v>2.5</v>
      </c>
      <c r="BQ26" s="32">
        <v>1</v>
      </c>
      <c r="BR26" s="32">
        <v>2.5</v>
      </c>
      <c r="BS26" s="32">
        <v>1.5</v>
      </c>
      <c r="BT26" s="32">
        <v>2</v>
      </c>
      <c r="BU26" s="32">
        <v>2.5</v>
      </c>
      <c r="BV26" s="32">
        <v>3</v>
      </c>
      <c r="BW26" s="32">
        <v>3.5</v>
      </c>
      <c r="BX26" s="32">
        <v>2</v>
      </c>
      <c r="BY26" s="32">
        <v>1</v>
      </c>
      <c r="BZ26" s="81">
        <f t="shared" si="21"/>
        <v>30</v>
      </c>
      <c r="CA26" s="82">
        <f t="shared" si="22"/>
        <v>30</v>
      </c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</row>
    <row r="27" spans="1:163" ht="29.45" customHeight="1">
      <c r="A27" s="20">
        <v>20</v>
      </c>
      <c r="B27" s="21"/>
      <c r="C27" s="62"/>
      <c r="D27" s="23" t="str">
        <f t="shared" si="0"/>
        <v/>
      </c>
      <c r="E27" s="23" t="str">
        <f t="shared" si="1"/>
        <v/>
      </c>
      <c r="F27" s="23" t="str">
        <f t="shared" si="2"/>
        <v/>
      </c>
      <c r="G27" s="23" t="str">
        <f t="shared" si="3"/>
        <v/>
      </c>
      <c r="H27" s="23" t="str">
        <f t="shared" si="4"/>
        <v/>
      </c>
      <c r="I27" s="23" t="str">
        <f t="shared" si="5"/>
        <v/>
      </c>
      <c r="J27" s="23" t="str">
        <f t="shared" si="6"/>
        <v/>
      </c>
      <c r="K27" s="23" t="str">
        <f t="shared" si="7"/>
        <v/>
      </c>
      <c r="L27" s="23" t="str">
        <f t="shared" si="8"/>
        <v/>
      </c>
      <c r="M27" s="23" t="str">
        <f t="shared" si="9"/>
        <v/>
      </c>
      <c r="N27" s="23" t="str">
        <f t="shared" si="10"/>
        <v/>
      </c>
      <c r="O27" s="23" t="str">
        <f t="shared" si="11"/>
        <v/>
      </c>
      <c r="P27" s="23" t="str">
        <f t="shared" si="12"/>
        <v/>
      </c>
      <c r="Q27" s="23" t="str">
        <f t="shared" si="13"/>
        <v/>
      </c>
      <c r="R27" s="23" t="str">
        <f t="shared" si="14"/>
        <v/>
      </c>
      <c r="S27" s="23" t="str">
        <f t="shared" si="15"/>
        <v/>
      </c>
      <c r="T27" s="23" t="str">
        <f t="shared" si="16"/>
        <v/>
      </c>
      <c r="U27" s="24">
        <f t="shared" si="17"/>
        <v>0</v>
      </c>
      <c r="V27" s="88"/>
      <c r="W27" s="14"/>
      <c r="X27" s="14"/>
      <c r="Y27" s="14"/>
      <c r="Z27" s="14"/>
      <c r="AA27" s="8"/>
      <c r="AB27" s="8"/>
      <c r="AC27" s="8"/>
      <c r="AD27" s="8"/>
      <c r="AE27" s="8"/>
      <c r="AF27" s="8"/>
      <c r="AG27" s="8"/>
      <c r="AH27" s="8"/>
      <c r="AN27" s="28" t="s">
        <v>174</v>
      </c>
      <c r="AY27" s="50">
        <v>31</v>
      </c>
      <c r="AZ27" s="77"/>
      <c r="BA27" s="32">
        <v>16</v>
      </c>
      <c r="BB27" s="30">
        <v>30.5</v>
      </c>
      <c r="BC27" s="30" t="s">
        <v>162</v>
      </c>
      <c r="BD27" s="85">
        <f t="shared" si="18"/>
        <v>16</v>
      </c>
      <c r="BE27" s="51">
        <v>2</v>
      </c>
      <c r="BF27" s="26">
        <v>4</v>
      </c>
      <c r="BG27" s="26">
        <v>1.1000000000000001</v>
      </c>
      <c r="BH27" s="86">
        <f t="shared" si="19"/>
        <v>4</v>
      </c>
      <c r="BI27" s="51">
        <v>2.5</v>
      </c>
      <c r="BJ27" s="26">
        <v>8.4</v>
      </c>
      <c r="BK27" s="26">
        <v>15.5</v>
      </c>
      <c r="BL27" s="26">
        <v>15.5</v>
      </c>
      <c r="BM27" s="86">
        <f t="shared" si="20"/>
        <v>15.5</v>
      </c>
      <c r="BN27" s="51">
        <v>1.5</v>
      </c>
      <c r="BO27" s="32">
        <v>2</v>
      </c>
      <c r="BP27" s="32">
        <v>2.5</v>
      </c>
      <c r="BQ27" s="32">
        <v>1.5</v>
      </c>
      <c r="BR27" s="32">
        <v>2</v>
      </c>
      <c r="BS27" s="32">
        <v>2</v>
      </c>
      <c r="BT27" s="32">
        <v>2.5</v>
      </c>
      <c r="BU27" s="32">
        <v>3</v>
      </c>
      <c r="BV27" s="32">
        <v>3</v>
      </c>
      <c r="BW27" s="32">
        <v>3</v>
      </c>
      <c r="BX27" s="32">
        <v>2</v>
      </c>
      <c r="BY27" s="32">
        <v>1.5</v>
      </c>
      <c r="BZ27" s="81">
        <f t="shared" si="21"/>
        <v>31</v>
      </c>
      <c r="CA27" s="82">
        <f t="shared" si="22"/>
        <v>31</v>
      </c>
    </row>
    <row r="28" spans="1:163" s="4" customFormat="1" ht="29.45" customHeight="1">
      <c r="A28" s="20">
        <v>21</v>
      </c>
      <c r="B28" s="21"/>
      <c r="C28" s="62"/>
      <c r="D28" s="23" t="str">
        <f t="shared" si="0"/>
        <v/>
      </c>
      <c r="E28" s="23" t="str">
        <f t="shared" si="1"/>
        <v/>
      </c>
      <c r="F28" s="23" t="str">
        <f t="shared" si="2"/>
        <v/>
      </c>
      <c r="G28" s="23" t="str">
        <f t="shared" si="3"/>
        <v/>
      </c>
      <c r="H28" s="23" t="str">
        <f t="shared" si="4"/>
        <v/>
      </c>
      <c r="I28" s="23" t="str">
        <f t="shared" si="5"/>
        <v/>
      </c>
      <c r="J28" s="23" t="str">
        <f t="shared" si="6"/>
        <v/>
      </c>
      <c r="K28" s="23" t="str">
        <f t="shared" si="7"/>
        <v/>
      </c>
      <c r="L28" s="23" t="str">
        <f t="shared" si="8"/>
        <v/>
      </c>
      <c r="M28" s="23" t="str">
        <f t="shared" si="9"/>
        <v/>
      </c>
      <c r="N28" s="23" t="str">
        <f t="shared" si="10"/>
        <v/>
      </c>
      <c r="O28" s="23" t="str">
        <f t="shared" si="11"/>
        <v/>
      </c>
      <c r="P28" s="23" t="str">
        <f t="shared" si="12"/>
        <v/>
      </c>
      <c r="Q28" s="23" t="str">
        <f t="shared" si="13"/>
        <v/>
      </c>
      <c r="R28" s="23" t="str">
        <f t="shared" si="14"/>
        <v/>
      </c>
      <c r="S28" s="23" t="str">
        <f t="shared" si="15"/>
        <v/>
      </c>
      <c r="T28" s="23" t="str">
        <f t="shared" si="16"/>
        <v/>
      </c>
      <c r="U28" s="24">
        <f t="shared" si="17"/>
        <v>0</v>
      </c>
      <c r="V28" s="89"/>
      <c r="W28" s="14"/>
      <c r="X28" s="14"/>
      <c r="Y28" s="14"/>
      <c r="Z28" s="14"/>
      <c r="AA28" s="8"/>
      <c r="AB28" s="8"/>
      <c r="AC28" s="8"/>
      <c r="AD28" s="8"/>
      <c r="AE28" s="8"/>
      <c r="AF28" s="8"/>
      <c r="AG28" s="8"/>
      <c r="AH28" s="8"/>
      <c r="AI28" s="34"/>
      <c r="AJ28" s="34"/>
      <c r="AK28" s="34"/>
      <c r="AL28" s="34"/>
      <c r="AM28" s="34"/>
      <c r="AN28" s="54" t="s">
        <v>175</v>
      </c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50" t="s">
        <v>33</v>
      </c>
      <c r="AZ28" s="77"/>
      <c r="BA28" s="32">
        <v>15.5</v>
      </c>
      <c r="BB28" s="30">
        <v>30</v>
      </c>
      <c r="BC28" s="30" t="s">
        <v>161</v>
      </c>
      <c r="BD28" s="85">
        <f t="shared" si="18"/>
        <v>15.5</v>
      </c>
      <c r="BE28" s="51">
        <v>2.5</v>
      </c>
      <c r="BF28" s="26">
        <v>3.9</v>
      </c>
      <c r="BG28" s="26">
        <v>1.05</v>
      </c>
      <c r="BH28" s="86">
        <f t="shared" si="19"/>
        <v>3.9</v>
      </c>
      <c r="BI28" s="51">
        <v>2</v>
      </c>
      <c r="BJ28" s="26">
        <v>8.8000000000000007</v>
      </c>
      <c r="BK28" s="26">
        <v>16.5</v>
      </c>
      <c r="BL28" s="26">
        <v>20</v>
      </c>
      <c r="BM28" s="86">
        <f t="shared" si="20"/>
        <v>16.5</v>
      </c>
      <c r="BN28" s="51">
        <v>2.5</v>
      </c>
      <c r="BO28" s="32">
        <v>1.5</v>
      </c>
      <c r="BP28" s="32">
        <v>2</v>
      </c>
      <c r="BQ28" s="32">
        <v>1.5</v>
      </c>
      <c r="BR28" s="32">
        <v>2</v>
      </c>
      <c r="BS28" s="32">
        <v>1.5</v>
      </c>
      <c r="BT28" s="32">
        <v>2</v>
      </c>
      <c r="BU28" s="32">
        <v>2.5</v>
      </c>
      <c r="BV28" s="32">
        <v>3.5</v>
      </c>
      <c r="BW28" s="32">
        <v>3.5</v>
      </c>
      <c r="BX28" s="32">
        <v>2</v>
      </c>
      <c r="BY28" s="32">
        <v>2</v>
      </c>
      <c r="BZ28" s="81">
        <f t="shared" si="21"/>
        <v>31</v>
      </c>
      <c r="CA28" s="82">
        <f t="shared" si="22"/>
        <v>31</v>
      </c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</row>
    <row r="29" spans="1:163" ht="29.45" customHeight="1">
      <c r="A29" s="20">
        <v>22</v>
      </c>
      <c r="B29" s="21"/>
      <c r="C29" s="62"/>
      <c r="D29" s="23" t="str">
        <f t="shared" si="0"/>
        <v/>
      </c>
      <c r="E29" s="23" t="str">
        <f t="shared" si="1"/>
        <v/>
      </c>
      <c r="F29" s="23" t="str">
        <f t="shared" si="2"/>
        <v/>
      </c>
      <c r="G29" s="23" t="str">
        <f t="shared" si="3"/>
        <v/>
      </c>
      <c r="H29" s="23" t="str">
        <f t="shared" si="4"/>
        <v/>
      </c>
      <c r="I29" s="23" t="str">
        <f t="shared" si="5"/>
        <v/>
      </c>
      <c r="J29" s="23" t="str">
        <f t="shared" si="6"/>
        <v/>
      </c>
      <c r="K29" s="23" t="str">
        <f t="shared" si="7"/>
        <v/>
      </c>
      <c r="L29" s="23" t="str">
        <f t="shared" si="8"/>
        <v/>
      </c>
      <c r="M29" s="23" t="str">
        <f t="shared" si="9"/>
        <v/>
      </c>
      <c r="N29" s="23" t="str">
        <f t="shared" si="10"/>
        <v/>
      </c>
      <c r="O29" s="23" t="str">
        <f t="shared" si="11"/>
        <v/>
      </c>
      <c r="P29" s="23" t="str">
        <f t="shared" si="12"/>
        <v/>
      </c>
      <c r="Q29" s="23" t="str">
        <f t="shared" si="13"/>
        <v/>
      </c>
      <c r="R29" s="23" t="str">
        <f t="shared" si="14"/>
        <v/>
      </c>
      <c r="S29" s="23" t="str">
        <f t="shared" si="15"/>
        <v/>
      </c>
      <c r="T29" s="23" t="str">
        <f t="shared" si="16"/>
        <v/>
      </c>
      <c r="U29" s="24">
        <f t="shared" si="17"/>
        <v>0</v>
      </c>
      <c r="V29" s="89"/>
      <c r="W29" s="14"/>
      <c r="X29" s="14"/>
      <c r="Y29" s="14"/>
      <c r="Z29" s="14"/>
      <c r="AA29" s="8"/>
      <c r="AB29" s="8"/>
      <c r="AC29" s="8"/>
      <c r="AD29" s="8"/>
      <c r="AE29" s="8"/>
      <c r="AF29" s="8"/>
      <c r="AG29" s="8"/>
      <c r="AH29" s="8"/>
      <c r="AN29" s="28" t="s">
        <v>176</v>
      </c>
      <c r="AY29" s="50" t="s">
        <v>34</v>
      </c>
      <c r="AZ29" s="77"/>
      <c r="BA29" s="32">
        <v>16.5</v>
      </c>
      <c r="BB29" s="30">
        <v>31</v>
      </c>
      <c r="BC29" s="30" t="s">
        <v>163</v>
      </c>
      <c r="BD29" s="85">
        <f t="shared" si="18"/>
        <v>16.5</v>
      </c>
      <c r="BE29" s="51">
        <v>1.5</v>
      </c>
      <c r="BF29" s="26">
        <v>3.9</v>
      </c>
      <c r="BG29" s="26">
        <v>1.05</v>
      </c>
      <c r="BH29" s="86">
        <f t="shared" si="19"/>
        <v>3.9</v>
      </c>
      <c r="BI29" s="51">
        <v>2</v>
      </c>
      <c r="BJ29" s="26">
        <v>8.6</v>
      </c>
      <c r="BK29" s="26">
        <v>16</v>
      </c>
      <c r="BL29" s="26">
        <v>17.5</v>
      </c>
      <c r="BM29" s="86">
        <f t="shared" si="20"/>
        <v>16</v>
      </c>
      <c r="BN29" s="51">
        <v>2</v>
      </c>
      <c r="BO29" s="32">
        <v>2</v>
      </c>
      <c r="BP29" s="32">
        <v>2.5</v>
      </c>
      <c r="BQ29" s="32">
        <v>1</v>
      </c>
      <c r="BR29" s="32">
        <v>2.5</v>
      </c>
      <c r="BS29" s="32">
        <v>1.5</v>
      </c>
      <c r="BT29" s="32">
        <v>2.5</v>
      </c>
      <c r="BU29" s="32">
        <v>3.5</v>
      </c>
      <c r="BV29" s="32">
        <v>3</v>
      </c>
      <c r="BW29" s="32">
        <v>3</v>
      </c>
      <c r="BX29" s="32">
        <v>2.5</v>
      </c>
      <c r="BY29" s="32">
        <v>1.5</v>
      </c>
      <c r="BZ29" s="81">
        <f t="shared" si="21"/>
        <v>31</v>
      </c>
      <c r="CA29" s="82">
        <f t="shared" si="22"/>
        <v>31</v>
      </c>
    </row>
    <row r="30" spans="1:163" s="4" customFormat="1" ht="29.45" customHeight="1">
      <c r="A30" s="20">
        <v>23</v>
      </c>
      <c r="B30" s="21"/>
      <c r="C30" s="62"/>
      <c r="D30" s="23" t="str">
        <f t="shared" si="0"/>
        <v/>
      </c>
      <c r="E30" s="23" t="str">
        <f t="shared" si="1"/>
        <v/>
      </c>
      <c r="F30" s="23" t="str">
        <f t="shared" si="2"/>
        <v/>
      </c>
      <c r="G30" s="23" t="str">
        <f t="shared" si="3"/>
        <v/>
      </c>
      <c r="H30" s="23" t="str">
        <f t="shared" si="4"/>
        <v/>
      </c>
      <c r="I30" s="23" t="str">
        <f t="shared" si="5"/>
        <v/>
      </c>
      <c r="J30" s="23" t="str">
        <f t="shared" si="6"/>
        <v/>
      </c>
      <c r="K30" s="23" t="str">
        <f t="shared" si="7"/>
        <v/>
      </c>
      <c r="L30" s="23" t="str">
        <f t="shared" si="8"/>
        <v/>
      </c>
      <c r="M30" s="23" t="str">
        <f t="shared" si="9"/>
        <v/>
      </c>
      <c r="N30" s="23" t="str">
        <f t="shared" si="10"/>
        <v/>
      </c>
      <c r="O30" s="23" t="str">
        <f t="shared" si="11"/>
        <v/>
      </c>
      <c r="P30" s="23" t="str">
        <f t="shared" si="12"/>
        <v/>
      </c>
      <c r="Q30" s="23" t="str">
        <f t="shared" si="13"/>
        <v/>
      </c>
      <c r="R30" s="23" t="str">
        <f t="shared" si="14"/>
        <v/>
      </c>
      <c r="S30" s="23" t="str">
        <f t="shared" si="15"/>
        <v/>
      </c>
      <c r="T30" s="23" t="str">
        <f t="shared" si="16"/>
        <v/>
      </c>
      <c r="U30" s="24">
        <f t="shared" si="17"/>
        <v>0</v>
      </c>
      <c r="V30" s="89"/>
      <c r="W30" s="14"/>
      <c r="X30" s="14"/>
      <c r="Y30" s="14"/>
      <c r="Z30" s="14"/>
      <c r="AA30" s="8"/>
      <c r="AB30" s="8"/>
      <c r="AC30" s="8"/>
      <c r="AD30" s="8"/>
      <c r="AE30" s="8"/>
      <c r="AF30" s="8"/>
      <c r="AG30" s="8"/>
      <c r="AH30" s="8"/>
      <c r="AI30" s="34"/>
      <c r="AJ30" s="34"/>
      <c r="AK30" s="34"/>
      <c r="AL30" s="34"/>
      <c r="AM30" s="34"/>
      <c r="AN30" s="54" t="s">
        <v>177</v>
      </c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50">
        <v>32</v>
      </c>
      <c r="AZ30" s="77"/>
      <c r="BA30" s="32">
        <v>16</v>
      </c>
      <c r="BB30" s="30">
        <v>30.5</v>
      </c>
      <c r="BC30" s="30" t="s">
        <v>162</v>
      </c>
      <c r="BD30" s="85">
        <f t="shared" si="18"/>
        <v>16</v>
      </c>
      <c r="BE30" s="51">
        <v>2</v>
      </c>
      <c r="BF30" s="26">
        <v>4</v>
      </c>
      <c r="BG30" s="26">
        <v>1.1000000000000001</v>
      </c>
      <c r="BH30" s="86">
        <f t="shared" si="19"/>
        <v>4</v>
      </c>
      <c r="BI30" s="51">
        <v>2.5</v>
      </c>
      <c r="BJ30" s="26">
        <v>9</v>
      </c>
      <c r="BK30" s="26">
        <v>17</v>
      </c>
      <c r="BL30" s="26">
        <v>25</v>
      </c>
      <c r="BM30" s="86">
        <f t="shared" si="20"/>
        <v>17</v>
      </c>
      <c r="BN30" s="51">
        <v>3</v>
      </c>
      <c r="BO30" s="32">
        <v>1.5</v>
      </c>
      <c r="BP30" s="32">
        <v>2</v>
      </c>
      <c r="BQ30" s="32">
        <v>1.5</v>
      </c>
      <c r="BR30" s="32">
        <v>2</v>
      </c>
      <c r="BS30" s="32">
        <v>2</v>
      </c>
      <c r="BT30" s="32">
        <v>2</v>
      </c>
      <c r="BU30" s="32">
        <v>3</v>
      </c>
      <c r="BV30" s="32">
        <v>3.5</v>
      </c>
      <c r="BW30" s="32">
        <v>3.5</v>
      </c>
      <c r="BX30" s="32">
        <v>2.5</v>
      </c>
      <c r="BY30" s="32">
        <v>1</v>
      </c>
      <c r="BZ30" s="81">
        <f t="shared" si="21"/>
        <v>32</v>
      </c>
      <c r="CA30" s="82">
        <f t="shared" si="22"/>
        <v>32</v>
      </c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</row>
    <row r="31" spans="1:163" ht="29.45" customHeight="1">
      <c r="A31" s="20">
        <v>24</v>
      </c>
      <c r="B31" s="21"/>
      <c r="C31" s="62"/>
      <c r="D31" s="23" t="str">
        <f t="shared" si="0"/>
        <v/>
      </c>
      <c r="E31" s="23" t="str">
        <f t="shared" si="1"/>
        <v/>
      </c>
      <c r="F31" s="23" t="str">
        <f t="shared" si="2"/>
        <v/>
      </c>
      <c r="G31" s="23" t="str">
        <f t="shared" si="3"/>
        <v/>
      </c>
      <c r="H31" s="23" t="str">
        <f t="shared" si="4"/>
        <v/>
      </c>
      <c r="I31" s="23" t="str">
        <f t="shared" si="5"/>
        <v/>
      </c>
      <c r="J31" s="23" t="str">
        <f t="shared" si="6"/>
        <v/>
      </c>
      <c r="K31" s="23" t="str">
        <f t="shared" si="7"/>
        <v/>
      </c>
      <c r="L31" s="23" t="str">
        <f t="shared" si="8"/>
        <v/>
      </c>
      <c r="M31" s="23" t="str">
        <f t="shared" si="9"/>
        <v/>
      </c>
      <c r="N31" s="23" t="str">
        <f t="shared" si="10"/>
        <v/>
      </c>
      <c r="O31" s="23" t="str">
        <f t="shared" si="11"/>
        <v/>
      </c>
      <c r="P31" s="23" t="str">
        <f t="shared" si="12"/>
        <v/>
      </c>
      <c r="Q31" s="23" t="str">
        <f t="shared" si="13"/>
        <v/>
      </c>
      <c r="R31" s="23" t="str">
        <f t="shared" si="14"/>
        <v/>
      </c>
      <c r="S31" s="23" t="str">
        <f t="shared" si="15"/>
        <v/>
      </c>
      <c r="T31" s="23" t="str">
        <f t="shared" si="16"/>
        <v/>
      </c>
      <c r="U31" s="24">
        <f t="shared" si="17"/>
        <v>0</v>
      </c>
      <c r="V31" s="89"/>
      <c r="W31" s="14"/>
      <c r="X31" s="14"/>
      <c r="Y31" s="14"/>
      <c r="Z31" s="14"/>
      <c r="AA31" s="8"/>
      <c r="AB31" s="8"/>
      <c r="AC31" s="8"/>
      <c r="AD31" s="8"/>
      <c r="AE31" s="8"/>
      <c r="AF31" s="8"/>
      <c r="AG31" s="8"/>
      <c r="AH31" s="8"/>
      <c r="AN31" s="28" t="s">
        <v>178</v>
      </c>
      <c r="AY31" s="50" t="s">
        <v>35</v>
      </c>
      <c r="BA31" s="32">
        <v>15</v>
      </c>
      <c r="BB31" s="30">
        <v>29.5</v>
      </c>
      <c r="BC31" s="30" t="s">
        <v>160</v>
      </c>
      <c r="BD31" s="85">
        <f t="shared" si="18"/>
        <v>15</v>
      </c>
      <c r="BE31" s="51">
        <v>3</v>
      </c>
      <c r="BF31" s="26">
        <v>3.9</v>
      </c>
      <c r="BG31" s="26">
        <v>1.05</v>
      </c>
      <c r="BH31" s="86">
        <f t="shared" si="19"/>
        <v>3.9</v>
      </c>
      <c r="BI31" s="51">
        <v>2</v>
      </c>
      <c r="BJ31" s="26">
        <v>8.8000000000000007</v>
      </c>
      <c r="BK31" s="26">
        <v>16.5</v>
      </c>
      <c r="BL31" s="26">
        <v>20</v>
      </c>
      <c r="BM31" s="86">
        <f t="shared" si="20"/>
        <v>16.5</v>
      </c>
      <c r="BN31" s="51">
        <v>2.5</v>
      </c>
      <c r="BO31" s="32">
        <v>1</v>
      </c>
      <c r="BP31" s="32">
        <v>2.5</v>
      </c>
      <c r="BQ31" s="32">
        <v>1.5</v>
      </c>
      <c r="BR31" s="32">
        <v>2.5</v>
      </c>
      <c r="BS31" s="32">
        <v>2</v>
      </c>
      <c r="BT31" s="32">
        <v>2</v>
      </c>
      <c r="BU31" s="32">
        <v>2.5</v>
      </c>
      <c r="BV31" s="32">
        <v>4</v>
      </c>
      <c r="BW31" s="32">
        <v>3.5</v>
      </c>
      <c r="BX31" s="32">
        <v>1.5</v>
      </c>
      <c r="BY31" s="32">
        <v>1.5</v>
      </c>
      <c r="BZ31" s="81">
        <f t="shared" si="21"/>
        <v>32</v>
      </c>
      <c r="CA31" s="82">
        <f t="shared" si="22"/>
        <v>32</v>
      </c>
    </row>
    <row r="32" spans="1:163" s="4" customFormat="1" ht="29.45" customHeight="1">
      <c r="A32" s="20">
        <v>25</v>
      </c>
      <c r="B32" s="21"/>
      <c r="C32" s="62"/>
      <c r="D32" s="23" t="str">
        <f t="shared" si="0"/>
        <v/>
      </c>
      <c r="E32" s="23" t="str">
        <f t="shared" si="1"/>
        <v/>
      </c>
      <c r="F32" s="23" t="str">
        <f t="shared" si="2"/>
        <v/>
      </c>
      <c r="G32" s="23" t="str">
        <f t="shared" si="3"/>
        <v/>
      </c>
      <c r="H32" s="23" t="str">
        <f t="shared" si="4"/>
        <v/>
      </c>
      <c r="I32" s="23" t="str">
        <f t="shared" si="5"/>
        <v/>
      </c>
      <c r="J32" s="23" t="str">
        <f t="shared" si="6"/>
        <v/>
      </c>
      <c r="K32" s="23" t="str">
        <f t="shared" si="7"/>
        <v/>
      </c>
      <c r="L32" s="23" t="str">
        <f t="shared" si="8"/>
        <v/>
      </c>
      <c r="M32" s="23" t="str">
        <f t="shared" si="9"/>
        <v/>
      </c>
      <c r="N32" s="23" t="str">
        <f t="shared" si="10"/>
        <v/>
      </c>
      <c r="O32" s="23" t="str">
        <f t="shared" si="11"/>
        <v/>
      </c>
      <c r="P32" s="23" t="str">
        <f t="shared" si="12"/>
        <v/>
      </c>
      <c r="Q32" s="23" t="str">
        <f t="shared" si="13"/>
        <v/>
      </c>
      <c r="R32" s="23" t="str">
        <f t="shared" si="14"/>
        <v/>
      </c>
      <c r="S32" s="23" t="str">
        <f t="shared" si="15"/>
        <v/>
      </c>
      <c r="T32" s="23" t="str">
        <f t="shared" si="16"/>
        <v/>
      </c>
      <c r="U32" s="24">
        <f t="shared" si="17"/>
        <v>0</v>
      </c>
      <c r="V32" s="88"/>
      <c r="W32" s="14"/>
      <c r="X32" s="14"/>
      <c r="Y32" s="14"/>
      <c r="Z32" s="14"/>
      <c r="AA32" s="8"/>
      <c r="AB32" s="8"/>
      <c r="AC32" s="8"/>
      <c r="AD32" s="8"/>
      <c r="AE32" s="8"/>
      <c r="AF32" s="8"/>
      <c r="AG32" s="8"/>
      <c r="AH32" s="8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50" t="s">
        <v>36</v>
      </c>
      <c r="AZ32" s="34"/>
      <c r="BA32" s="32">
        <v>15.5</v>
      </c>
      <c r="BB32" s="30">
        <v>30</v>
      </c>
      <c r="BC32" s="30" t="s">
        <v>161</v>
      </c>
      <c r="BD32" s="85">
        <f t="shared" si="18"/>
        <v>15.5</v>
      </c>
      <c r="BE32" s="51">
        <v>2.5</v>
      </c>
      <c r="BF32" s="26">
        <v>4.0999999999999996</v>
      </c>
      <c r="BG32" s="26">
        <v>1.1499999999999999</v>
      </c>
      <c r="BH32" s="86">
        <f t="shared" si="19"/>
        <v>4.0999999999999996</v>
      </c>
      <c r="BI32" s="51">
        <v>3</v>
      </c>
      <c r="BJ32" s="26">
        <v>8.6</v>
      </c>
      <c r="BK32" s="26">
        <v>16</v>
      </c>
      <c r="BL32" s="26">
        <v>17.5</v>
      </c>
      <c r="BM32" s="86">
        <f t="shared" si="20"/>
        <v>16</v>
      </c>
      <c r="BN32" s="51">
        <v>2</v>
      </c>
      <c r="BO32" s="32">
        <v>1.5</v>
      </c>
      <c r="BP32" s="32">
        <v>2</v>
      </c>
      <c r="BQ32" s="32">
        <v>2</v>
      </c>
      <c r="BR32" s="32">
        <v>2</v>
      </c>
      <c r="BS32" s="32">
        <v>1.5</v>
      </c>
      <c r="BT32" s="32">
        <v>2.5</v>
      </c>
      <c r="BU32" s="32">
        <v>2.5</v>
      </c>
      <c r="BV32" s="32">
        <v>3.5</v>
      </c>
      <c r="BW32" s="32">
        <v>3</v>
      </c>
      <c r="BX32" s="32">
        <v>2</v>
      </c>
      <c r="BY32" s="32">
        <v>2</v>
      </c>
      <c r="BZ32" s="81">
        <f t="shared" si="21"/>
        <v>32</v>
      </c>
      <c r="CA32" s="82">
        <f t="shared" si="22"/>
        <v>32</v>
      </c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</row>
    <row r="33" spans="1:163" ht="29.45" customHeight="1">
      <c r="A33" s="20">
        <v>26</v>
      </c>
      <c r="B33" s="21"/>
      <c r="C33" s="62"/>
      <c r="D33" s="23" t="str">
        <f t="shared" si="0"/>
        <v/>
      </c>
      <c r="E33" s="23" t="str">
        <f t="shared" si="1"/>
        <v/>
      </c>
      <c r="F33" s="23" t="str">
        <f t="shared" si="2"/>
        <v/>
      </c>
      <c r="G33" s="23" t="str">
        <f t="shared" si="3"/>
        <v/>
      </c>
      <c r="H33" s="23" t="str">
        <f t="shared" si="4"/>
        <v/>
      </c>
      <c r="I33" s="23" t="str">
        <f t="shared" si="5"/>
        <v/>
      </c>
      <c r="J33" s="23" t="str">
        <f t="shared" si="6"/>
        <v/>
      </c>
      <c r="K33" s="23" t="str">
        <f t="shared" si="7"/>
        <v/>
      </c>
      <c r="L33" s="23" t="str">
        <f t="shared" si="8"/>
        <v/>
      </c>
      <c r="M33" s="23" t="str">
        <f t="shared" si="9"/>
        <v/>
      </c>
      <c r="N33" s="23" t="str">
        <f t="shared" si="10"/>
        <v/>
      </c>
      <c r="O33" s="23" t="str">
        <f t="shared" si="11"/>
        <v/>
      </c>
      <c r="P33" s="23" t="str">
        <f t="shared" si="12"/>
        <v/>
      </c>
      <c r="Q33" s="23" t="str">
        <f t="shared" si="13"/>
        <v/>
      </c>
      <c r="R33" s="23" t="str">
        <f t="shared" si="14"/>
        <v/>
      </c>
      <c r="S33" s="23" t="str">
        <f t="shared" si="15"/>
        <v/>
      </c>
      <c r="T33" s="23" t="str">
        <f t="shared" si="16"/>
        <v/>
      </c>
      <c r="U33" s="24">
        <f t="shared" si="17"/>
        <v>0</v>
      </c>
      <c r="V33" s="89"/>
      <c r="W33" s="14"/>
      <c r="X33" s="14"/>
      <c r="Y33" s="14"/>
      <c r="Z33" s="14"/>
      <c r="AA33" s="8"/>
      <c r="AB33" s="8"/>
      <c r="AC33" s="8"/>
      <c r="AD33" s="8"/>
      <c r="AE33" s="8"/>
      <c r="AF33" s="8"/>
      <c r="AG33" s="8"/>
      <c r="AH33" s="8"/>
      <c r="AY33" s="50">
        <v>33</v>
      </c>
      <c r="BA33" s="32">
        <v>16</v>
      </c>
      <c r="BB33" s="30">
        <v>30.5</v>
      </c>
      <c r="BC33" s="30" t="s">
        <v>162</v>
      </c>
      <c r="BD33" s="85">
        <f t="shared" si="18"/>
        <v>16</v>
      </c>
      <c r="BE33" s="51">
        <v>2</v>
      </c>
      <c r="BF33" s="26">
        <v>4</v>
      </c>
      <c r="BG33" s="26">
        <v>1.1000000000000001</v>
      </c>
      <c r="BH33" s="86">
        <f t="shared" si="19"/>
        <v>4</v>
      </c>
      <c r="BI33" s="51">
        <v>2.5</v>
      </c>
      <c r="BJ33" s="26">
        <v>9</v>
      </c>
      <c r="BK33" s="26">
        <v>17</v>
      </c>
      <c r="BL33" s="26">
        <v>25</v>
      </c>
      <c r="BM33" s="86">
        <f t="shared" si="20"/>
        <v>17</v>
      </c>
      <c r="BN33" s="51">
        <v>3</v>
      </c>
      <c r="BO33" s="32">
        <v>2</v>
      </c>
      <c r="BP33" s="32">
        <v>2</v>
      </c>
      <c r="BQ33" s="32">
        <v>1.5</v>
      </c>
      <c r="BR33" s="32">
        <v>2.5</v>
      </c>
      <c r="BS33" s="32">
        <v>2</v>
      </c>
      <c r="BT33" s="32">
        <v>2</v>
      </c>
      <c r="BU33" s="32">
        <v>3</v>
      </c>
      <c r="BV33" s="32">
        <v>3.5</v>
      </c>
      <c r="BW33" s="32">
        <v>3.5</v>
      </c>
      <c r="BX33" s="32">
        <v>2.5</v>
      </c>
      <c r="BY33" s="32">
        <v>1</v>
      </c>
      <c r="BZ33" s="81">
        <f t="shared" si="21"/>
        <v>33</v>
      </c>
      <c r="CA33" s="82">
        <f t="shared" si="22"/>
        <v>33</v>
      </c>
    </row>
    <row r="34" spans="1:163" s="4" customFormat="1" ht="29.45" customHeight="1">
      <c r="A34" s="20">
        <v>27</v>
      </c>
      <c r="B34" s="21"/>
      <c r="C34" s="62"/>
      <c r="D34" s="23" t="str">
        <f t="shared" si="0"/>
        <v/>
      </c>
      <c r="E34" s="23" t="str">
        <f t="shared" si="1"/>
        <v/>
      </c>
      <c r="F34" s="23" t="str">
        <f t="shared" si="2"/>
        <v/>
      </c>
      <c r="G34" s="23" t="str">
        <f t="shared" si="3"/>
        <v/>
      </c>
      <c r="H34" s="23" t="str">
        <f t="shared" si="4"/>
        <v/>
      </c>
      <c r="I34" s="23" t="str">
        <f t="shared" si="5"/>
        <v/>
      </c>
      <c r="J34" s="23" t="str">
        <f t="shared" si="6"/>
        <v/>
      </c>
      <c r="K34" s="23" t="str">
        <f t="shared" si="7"/>
        <v/>
      </c>
      <c r="L34" s="23" t="str">
        <f t="shared" si="8"/>
        <v/>
      </c>
      <c r="M34" s="23" t="str">
        <f t="shared" si="9"/>
        <v/>
      </c>
      <c r="N34" s="23" t="str">
        <f t="shared" si="10"/>
        <v/>
      </c>
      <c r="O34" s="23" t="str">
        <f t="shared" si="11"/>
        <v/>
      </c>
      <c r="P34" s="23" t="str">
        <f t="shared" si="12"/>
        <v/>
      </c>
      <c r="Q34" s="23" t="str">
        <f t="shared" si="13"/>
        <v/>
      </c>
      <c r="R34" s="23" t="str">
        <f t="shared" si="14"/>
        <v/>
      </c>
      <c r="S34" s="23" t="str">
        <f t="shared" si="15"/>
        <v/>
      </c>
      <c r="T34" s="23" t="str">
        <f t="shared" si="16"/>
        <v/>
      </c>
      <c r="U34" s="24">
        <f t="shared" si="17"/>
        <v>0</v>
      </c>
      <c r="V34" s="88"/>
      <c r="W34" s="14"/>
      <c r="X34" s="14"/>
      <c r="Y34" s="14"/>
      <c r="Z34" s="14"/>
      <c r="AA34" s="8"/>
      <c r="AB34" s="8"/>
      <c r="AC34" s="8"/>
      <c r="AD34" s="8"/>
      <c r="AE34" s="8"/>
      <c r="AF34" s="8"/>
      <c r="AG34" s="8"/>
      <c r="AH34" s="8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50" t="s">
        <v>37</v>
      </c>
      <c r="AZ34" s="34"/>
      <c r="BA34" s="32">
        <v>15</v>
      </c>
      <c r="BB34" s="30">
        <v>29.5</v>
      </c>
      <c r="BC34" s="30" t="s">
        <v>160</v>
      </c>
      <c r="BD34" s="85">
        <f t="shared" si="18"/>
        <v>15</v>
      </c>
      <c r="BE34" s="51">
        <v>3</v>
      </c>
      <c r="BF34" s="26">
        <v>3.9</v>
      </c>
      <c r="BG34" s="26">
        <v>1.05</v>
      </c>
      <c r="BH34" s="86">
        <f t="shared" si="19"/>
        <v>3.9</v>
      </c>
      <c r="BI34" s="51">
        <v>2</v>
      </c>
      <c r="BJ34" s="26">
        <v>8.8000000000000007</v>
      </c>
      <c r="BK34" s="26">
        <v>16.5</v>
      </c>
      <c r="BL34" s="26">
        <v>20</v>
      </c>
      <c r="BM34" s="86">
        <f t="shared" si="20"/>
        <v>16.5</v>
      </c>
      <c r="BN34" s="51">
        <v>2.5</v>
      </c>
      <c r="BO34" s="32">
        <v>1</v>
      </c>
      <c r="BP34" s="32">
        <v>2.5</v>
      </c>
      <c r="BQ34" s="32">
        <v>1.5</v>
      </c>
      <c r="BR34" s="32">
        <v>3</v>
      </c>
      <c r="BS34" s="32">
        <v>2</v>
      </c>
      <c r="BT34" s="32">
        <v>2.5</v>
      </c>
      <c r="BU34" s="32">
        <v>2.5</v>
      </c>
      <c r="BV34" s="32">
        <v>4</v>
      </c>
      <c r="BW34" s="32">
        <v>3.5</v>
      </c>
      <c r="BX34" s="32">
        <v>1.5</v>
      </c>
      <c r="BY34" s="32">
        <v>1.5</v>
      </c>
      <c r="BZ34" s="81">
        <f t="shared" si="21"/>
        <v>33</v>
      </c>
      <c r="CA34" s="82">
        <f t="shared" si="22"/>
        <v>33</v>
      </c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</row>
    <row r="35" spans="1:163" ht="29.45" customHeight="1">
      <c r="A35" s="20">
        <v>28</v>
      </c>
      <c r="B35" s="21"/>
      <c r="C35" s="62"/>
      <c r="D35" s="23" t="str">
        <f t="shared" si="0"/>
        <v/>
      </c>
      <c r="E35" s="23" t="str">
        <f t="shared" si="1"/>
        <v/>
      </c>
      <c r="F35" s="23" t="str">
        <f t="shared" si="2"/>
        <v/>
      </c>
      <c r="G35" s="23" t="str">
        <f t="shared" si="3"/>
        <v/>
      </c>
      <c r="H35" s="23" t="str">
        <f t="shared" si="4"/>
        <v/>
      </c>
      <c r="I35" s="23" t="str">
        <f t="shared" si="5"/>
        <v/>
      </c>
      <c r="J35" s="23" t="str">
        <f t="shared" si="6"/>
        <v/>
      </c>
      <c r="K35" s="23" t="str">
        <f t="shared" si="7"/>
        <v/>
      </c>
      <c r="L35" s="23" t="str">
        <f t="shared" si="8"/>
        <v/>
      </c>
      <c r="M35" s="23" t="str">
        <f t="shared" si="9"/>
        <v/>
      </c>
      <c r="N35" s="23" t="str">
        <f t="shared" si="10"/>
        <v/>
      </c>
      <c r="O35" s="23" t="str">
        <f t="shared" si="11"/>
        <v/>
      </c>
      <c r="P35" s="23" t="str">
        <f t="shared" si="12"/>
        <v/>
      </c>
      <c r="Q35" s="23" t="str">
        <f t="shared" si="13"/>
        <v/>
      </c>
      <c r="R35" s="23" t="str">
        <f t="shared" si="14"/>
        <v/>
      </c>
      <c r="S35" s="23" t="str">
        <f t="shared" si="15"/>
        <v/>
      </c>
      <c r="T35" s="23" t="str">
        <f t="shared" si="16"/>
        <v/>
      </c>
      <c r="U35" s="24">
        <f t="shared" si="17"/>
        <v>0</v>
      </c>
      <c r="V35" s="88"/>
      <c r="W35" s="14"/>
      <c r="X35" s="14"/>
      <c r="Y35" s="14"/>
      <c r="Z35" s="14"/>
      <c r="AA35" s="8"/>
      <c r="AB35" s="8"/>
      <c r="AC35" s="8"/>
      <c r="AD35" s="8"/>
      <c r="AE35" s="8"/>
      <c r="AF35" s="8"/>
      <c r="AG35" s="8"/>
      <c r="AH35" s="8"/>
      <c r="AY35" s="50" t="s">
        <v>38</v>
      </c>
      <c r="BA35" s="32">
        <v>15.5</v>
      </c>
      <c r="BB35" s="30">
        <v>30</v>
      </c>
      <c r="BC35" s="30" t="s">
        <v>161</v>
      </c>
      <c r="BD35" s="85">
        <f t="shared" si="18"/>
        <v>15.5</v>
      </c>
      <c r="BE35" s="51">
        <v>2.5</v>
      </c>
      <c r="BF35" s="26">
        <v>4.0999999999999996</v>
      </c>
      <c r="BG35" s="26">
        <v>1.1499999999999999</v>
      </c>
      <c r="BH35" s="86">
        <f t="shared" si="19"/>
        <v>4.0999999999999996</v>
      </c>
      <c r="BI35" s="51">
        <v>3</v>
      </c>
      <c r="BJ35" s="26">
        <v>8.6</v>
      </c>
      <c r="BK35" s="26">
        <v>16</v>
      </c>
      <c r="BL35" s="26">
        <v>17.5</v>
      </c>
      <c r="BM35" s="86">
        <f t="shared" si="20"/>
        <v>16</v>
      </c>
      <c r="BN35" s="51">
        <v>2</v>
      </c>
      <c r="BO35" s="32">
        <v>2</v>
      </c>
      <c r="BP35" s="32">
        <v>2.5</v>
      </c>
      <c r="BQ35" s="32">
        <v>2</v>
      </c>
      <c r="BR35" s="32">
        <v>2</v>
      </c>
      <c r="BS35" s="32">
        <v>1.5</v>
      </c>
      <c r="BT35" s="32">
        <v>2.5</v>
      </c>
      <c r="BU35" s="32">
        <v>2.5</v>
      </c>
      <c r="BV35" s="32">
        <v>3.5</v>
      </c>
      <c r="BW35" s="32">
        <v>3</v>
      </c>
      <c r="BX35" s="32">
        <v>2.5</v>
      </c>
      <c r="BY35" s="32">
        <v>1.5</v>
      </c>
      <c r="BZ35" s="81">
        <f t="shared" si="21"/>
        <v>33</v>
      </c>
      <c r="CA35" s="82">
        <f t="shared" si="22"/>
        <v>33</v>
      </c>
    </row>
    <row r="36" spans="1:163" s="4" customFormat="1" ht="29.45" customHeight="1">
      <c r="A36" s="20">
        <v>29</v>
      </c>
      <c r="B36" s="21"/>
      <c r="C36" s="62"/>
      <c r="D36" s="23" t="str">
        <f t="shared" si="0"/>
        <v/>
      </c>
      <c r="E36" s="23" t="str">
        <f t="shared" si="1"/>
        <v/>
      </c>
      <c r="F36" s="23" t="str">
        <f t="shared" si="2"/>
        <v/>
      </c>
      <c r="G36" s="23" t="str">
        <f t="shared" si="3"/>
        <v/>
      </c>
      <c r="H36" s="23" t="str">
        <f t="shared" si="4"/>
        <v/>
      </c>
      <c r="I36" s="23" t="str">
        <f t="shared" si="5"/>
        <v/>
      </c>
      <c r="J36" s="23" t="str">
        <f t="shared" si="6"/>
        <v/>
      </c>
      <c r="K36" s="23" t="str">
        <f t="shared" si="7"/>
        <v/>
      </c>
      <c r="L36" s="23" t="str">
        <f t="shared" si="8"/>
        <v/>
      </c>
      <c r="M36" s="23" t="str">
        <f t="shared" si="9"/>
        <v/>
      </c>
      <c r="N36" s="23" t="str">
        <f t="shared" si="10"/>
        <v/>
      </c>
      <c r="O36" s="23" t="str">
        <f t="shared" si="11"/>
        <v/>
      </c>
      <c r="P36" s="23" t="str">
        <f t="shared" si="12"/>
        <v/>
      </c>
      <c r="Q36" s="23" t="str">
        <f t="shared" si="13"/>
        <v/>
      </c>
      <c r="R36" s="23" t="str">
        <f t="shared" si="14"/>
        <v/>
      </c>
      <c r="S36" s="23" t="str">
        <f t="shared" si="15"/>
        <v/>
      </c>
      <c r="T36" s="23" t="str">
        <f t="shared" si="16"/>
        <v/>
      </c>
      <c r="U36" s="24">
        <f t="shared" si="17"/>
        <v>0</v>
      </c>
      <c r="V36" s="89"/>
      <c r="W36" s="14"/>
      <c r="X36" s="14"/>
      <c r="Y36" s="14"/>
      <c r="Z36" s="14"/>
      <c r="AA36" s="8"/>
      <c r="AB36" s="8"/>
      <c r="AC36" s="8"/>
      <c r="AD36" s="8"/>
      <c r="AE36" s="8"/>
      <c r="AF36" s="8"/>
      <c r="AG36" s="8"/>
      <c r="AH36" s="8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50">
        <v>34</v>
      </c>
      <c r="AZ36" s="34"/>
      <c r="BA36" s="32">
        <v>16</v>
      </c>
      <c r="BB36" s="30">
        <v>30.5</v>
      </c>
      <c r="BC36" s="30" t="s">
        <v>162</v>
      </c>
      <c r="BD36" s="85">
        <f t="shared" si="18"/>
        <v>16</v>
      </c>
      <c r="BE36" s="51">
        <v>2</v>
      </c>
      <c r="BF36" s="26">
        <v>4</v>
      </c>
      <c r="BG36" s="26">
        <v>1.1000000000000001</v>
      </c>
      <c r="BH36" s="86">
        <f t="shared" si="19"/>
        <v>4</v>
      </c>
      <c r="BI36" s="51">
        <v>2.5</v>
      </c>
      <c r="BJ36" s="26">
        <v>9</v>
      </c>
      <c r="BK36" s="26">
        <v>17</v>
      </c>
      <c r="BL36" s="26">
        <v>25</v>
      </c>
      <c r="BM36" s="86">
        <f t="shared" si="20"/>
        <v>17</v>
      </c>
      <c r="BN36" s="51">
        <v>3</v>
      </c>
      <c r="BO36" s="32">
        <v>2</v>
      </c>
      <c r="BP36" s="32">
        <v>2</v>
      </c>
      <c r="BQ36" s="32">
        <v>1.5</v>
      </c>
      <c r="BR36" s="32">
        <v>2.5</v>
      </c>
      <c r="BS36" s="32">
        <v>2</v>
      </c>
      <c r="BT36" s="32">
        <v>2</v>
      </c>
      <c r="BU36" s="32">
        <v>3.5</v>
      </c>
      <c r="BV36" s="32">
        <v>4</v>
      </c>
      <c r="BW36" s="32">
        <v>3.5</v>
      </c>
      <c r="BX36" s="32">
        <v>2.5</v>
      </c>
      <c r="BY36" s="32">
        <v>1</v>
      </c>
      <c r="BZ36" s="81">
        <f t="shared" si="21"/>
        <v>34</v>
      </c>
      <c r="CA36" s="82">
        <f t="shared" si="22"/>
        <v>34</v>
      </c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</row>
    <row r="37" spans="1:163" ht="29.45" customHeight="1">
      <c r="A37" s="20">
        <v>30</v>
      </c>
      <c r="B37" s="21"/>
      <c r="C37" s="62"/>
      <c r="D37" s="23" t="str">
        <f t="shared" si="0"/>
        <v/>
      </c>
      <c r="E37" s="23" t="str">
        <f t="shared" si="1"/>
        <v/>
      </c>
      <c r="F37" s="23" t="str">
        <f t="shared" si="2"/>
        <v/>
      </c>
      <c r="G37" s="23" t="str">
        <f t="shared" si="3"/>
        <v/>
      </c>
      <c r="H37" s="23" t="str">
        <f t="shared" si="4"/>
        <v/>
      </c>
      <c r="I37" s="23" t="str">
        <f t="shared" si="5"/>
        <v/>
      </c>
      <c r="J37" s="23" t="str">
        <f t="shared" si="6"/>
        <v/>
      </c>
      <c r="K37" s="23" t="str">
        <f t="shared" si="7"/>
        <v/>
      </c>
      <c r="L37" s="23" t="str">
        <f t="shared" si="8"/>
        <v/>
      </c>
      <c r="M37" s="23" t="str">
        <f t="shared" si="9"/>
        <v/>
      </c>
      <c r="N37" s="23" t="str">
        <f t="shared" si="10"/>
        <v/>
      </c>
      <c r="O37" s="23" t="str">
        <f t="shared" si="11"/>
        <v/>
      </c>
      <c r="P37" s="23" t="str">
        <f t="shared" si="12"/>
        <v/>
      </c>
      <c r="Q37" s="23" t="str">
        <f t="shared" si="13"/>
        <v/>
      </c>
      <c r="R37" s="23" t="str">
        <f t="shared" si="14"/>
        <v/>
      </c>
      <c r="S37" s="23" t="str">
        <f t="shared" si="15"/>
        <v/>
      </c>
      <c r="T37" s="23" t="str">
        <f t="shared" si="16"/>
        <v/>
      </c>
      <c r="U37" s="24">
        <f t="shared" si="17"/>
        <v>0</v>
      </c>
      <c r="V37" s="89"/>
      <c r="W37" s="14"/>
      <c r="X37" s="14"/>
      <c r="Y37" s="14"/>
      <c r="Z37" s="14"/>
      <c r="AA37" s="8"/>
      <c r="AB37" s="8"/>
      <c r="AC37" s="8"/>
      <c r="AD37" s="8"/>
      <c r="AE37" s="8"/>
      <c r="AF37" s="8"/>
      <c r="AG37" s="8"/>
      <c r="AH37" s="8"/>
      <c r="AY37" s="50" t="s">
        <v>39</v>
      </c>
      <c r="BA37" s="32">
        <v>15</v>
      </c>
      <c r="BB37" s="30">
        <v>29.5</v>
      </c>
      <c r="BC37" s="30" t="s">
        <v>160</v>
      </c>
      <c r="BD37" s="85">
        <f t="shared" si="18"/>
        <v>15</v>
      </c>
      <c r="BE37" s="51">
        <v>3</v>
      </c>
      <c r="BF37" s="26">
        <v>3.9</v>
      </c>
      <c r="BG37" s="26">
        <v>1.05</v>
      </c>
      <c r="BH37" s="86">
        <f t="shared" si="19"/>
        <v>3.9</v>
      </c>
      <c r="BI37" s="51">
        <v>2</v>
      </c>
      <c r="BJ37" s="26">
        <v>8.8000000000000007</v>
      </c>
      <c r="BK37" s="26">
        <v>16.5</v>
      </c>
      <c r="BL37" s="26">
        <v>20</v>
      </c>
      <c r="BM37" s="86">
        <f t="shared" si="20"/>
        <v>16.5</v>
      </c>
      <c r="BN37" s="51">
        <v>2.5</v>
      </c>
      <c r="BO37" s="32">
        <v>1</v>
      </c>
      <c r="BP37" s="32">
        <v>2.5</v>
      </c>
      <c r="BQ37" s="32">
        <v>1.5</v>
      </c>
      <c r="BR37" s="32">
        <v>3</v>
      </c>
      <c r="BS37" s="32">
        <v>2</v>
      </c>
      <c r="BT37" s="32">
        <v>2.5</v>
      </c>
      <c r="BU37" s="32">
        <v>2.5</v>
      </c>
      <c r="BV37" s="32">
        <v>4</v>
      </c>
      <c r="BW37" s="32">
        <v>3.5</v>
      </c>
      <c r="BX37" s="32">
        <v>2</v>
      </c>
      <c r="BY37" s="32">
        <v>2</v>
      </c>
      <c r="BZ37" s="81">
        <f t="shared" si="21"/>
        <v>34</v>
      </c>
      <c r="CA37" s="82">
        <f t="shared" si="22"/>
        <v>34</v>
      </c>
    </row>
    <row r="38" spans="1:163" s="4" customFormat="1" ht="29.45" customHeight="1">
      <c r="A38" s="20">
        <v>31</v>
      </c>
      <c r="B38" s="21"/>
      <c r="C38" s="62"/>
      <c r="D38" s="23" t="str">
        <f t="shared" si="0"/>
        <v/>
      </c>
      <c r="E38" s="23" t="str">
        <f t="shared" si="1"/>
        <v/>
      </c>
      <c r="F38" s="23" t="str">
        <f t="shared" si="2"/>
        <v/>
      </c>
      <c r="G38" s="23" t="str">
        <f t="shared" si="3"/>
        <v/>
      </c>
      <c r="H38" s="23" t="str">
        <f t="shared" si="4"/>
        <v/>
      </c>
      <c r="I38" s="23" t="str">
        <f t="shared" si="5"/>
        <v/>
      </c>
      <c r="J38" s="23" t="str">
        <f t="shared" si="6"/>
        <v/>
      </c>
      <c r="K38" s="23" t="str">
        <f t="shared" si="7"/>
        <v/>
      </c>
      <c r="L38" s="23" t="str">
        <f t="shared" si="8"/>
        <v/>
      </c>
      <c r="M38" s="23" t="str">
        <f t="shared" si="9"/>
        <v/>
      </c>
      <c r="N38" s="23" t="str">
        <f t="shared" si="10"/>
        <v/>
      </c>
      <c r="O38" s="23" t="str">
        <f t="shared" si="11"/>
        <v/>
      </c>
      <c r="P38" s="23" t="str">
        <f t="shared" si="12"/>
        <v/>
      </c>
      <c r="Q38" s="23" t="str">
        <f t="shared" si="13"/>
        <v/>
      </c>
      <c r="R38" s="23" t="str">
        <f t="shared" si="14"/>
        <v/>
      </c>
      <c r="S38" s="23" t="str">
        <f t="shared" si="15"/>
        <v/>
      </c>
      <c r="T38" s="23" t="str">
        <f t="shared" si="16"/>
        <v/>
      </c>
      <c r="U38" s="24">
        <f t="shared" si="17"/>
        <v>0</v>
      </c>
      <c r="V38" s="88"/>
      <c r="W38" s="14"/>
      <c r="X38" s="14"/>
      <c r="Y38" s="14"/>
      <c r="Z38" s="14"/>
      <c r="AA38" s="8"/>
      <c r="AB38" s="8"/>
      <c r="AC38" s="8"/>
      <c r="AD38" s="8"/>
      <c r="AE38" s="8"/>
      <c r="AF38" s="8"/>
      <c r="AG38" s="8"/>
      <c r="AH38" s="8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50" t="s">
        <v>40</v>
      </c>
      <c r="AZ38" s="34"/>
      <c r="BA38" s="32">
        <v>15.5</v>
      </c>
      <c r="BB38" s="30">
        <v>30</v>
      </c>
      <c r="BC38" s="30" t="s">
        <v>161</v>
      </c>
      <c r="BD38" s="85">
        <f t="shared" si="18"/>
        <v>15.5</v>
      </c>
      <c r="BE38" s="51">
        <v>2.5</v>
      </c>
      <c r="BF38" s="26">
        <v>4.0999999999999996</v>
      </c>
      <c r="BG38" s="26">
        <v>1.1499999999999999</v>
      </c>
      <c r="BH38" s="86">
        <f t="shared" si="19"/>
        <v>4.0999999999999996</v>
      </c>
      <c r="BI38" s="51">
        <v>3</v>
      </c>
      <c r="BJ38" s="26">
        <v>8.6</v>
      </c>
      <c r="BK38" s="26">
        <v>16</v>
      </c>
      <c r="BL38" s="26">
        <v>17.5</v>
      </c>
      <c r="BM38" s="86">
        <f t="shared" si="20"/>
        <v>16</v>
      </c>
      <c r="BN38" s="51">
        <v>2</v>
      </c>
      <c r="BO38" s="32">
        <v>2</v>
      </c>
      <c r="BP38" s="32">
        <v>2.5</v>
      </c>
      <c r="BQ38" s="32">
        <v>2</v>
      </c>
      <c r="BR38" s="32">
        <v>2</v>
      </c>
      <c r="BS38" s="32">
        <v>1.5</v>
      </c>
      <c r="BT38" s="32">
        <v>2.5</v>
      </c>
      <c r="BU38" s="32">
        <v>2.5</v>
      </c>
      <c r="BV38" s="32">
        <v>3.5</v>
      </c>
      <c r="BW38" s="32">
        <v>4</v>
      </c>
      <c r="BX38" s="32">
        <v>2.5</v>
      </c>
      <c r="BY38" s="32">
        <v>1.5</v>
      </c>
      <c r="BZ38" s="81">
        <f t="shared" si="21"/>
        <v>34</v>
      </c>
      <c r="CA38" s="82">
        <f t="shared" si="22"/>
        <v>34</v>
      </c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</row>
    <row r="39" spans="1:163" ht="29.45" customHeight="1">
      <c r="A39" s="20">
        <v>32</v>
      </c>
      <c r="B39" s="21"/>
      <c r="C39" s="62"/>
      <c r="D39" s="23" t="str">
        <f t="shared" si="0"/>
        <v/>
      </c>
      <c r="E39" s="23" t="str">
        <f t="shared" si="1"/>
        <v/>
      </c>
      <c r="F39" s="23" t="str">
        <f t="shared" si="2"/>
        <v/>
      </c>
      <c r="G39" s="23" t="str">
        <f t="shared" si="3"/>
        <v/>
      </c>
      <c r="H39" s="23" t="str">
        <f t="shared" si="4"/>
        <v/>
      </c>
      <c r="I39" s="23" t="str">
        <f t="shared" si="5"/>
        <v/>
      </c>
      <c r="J39" s="23" t="str">
        <f t="shared" si="6"/>
        <v/>
      </c>
      <c r="K39" s="23" t="str">
        <f t="shared" si="7"/>
        <v/>
      </c>
      <c r="L39" s="23" t="str">
        <f t="shared" si="8"/>
        <v/>
      </c>
      <c r="M39" s="23" t="str">
        <f t="shared" si="9"/>
        <v/>
      </c>
      <c r="N39" s="23" t="str">
        <f t="shared" si="10"/>
        <v/>
      </c>
      <c r="O39" s="23" t="str">
        <f t="shared" si="11"/>
        <v/>
      </c>
      <c r="P39" s="23" t="str">
        <f t="shared" si="12"/>
        <v/>
      </c>
      <c r="Q39" s="23" t="str">
        <f t="shared" si="13"/>
        <v/>
      </c>
      <c r="R39" s="23" t="str">
        <f t="shared" si="14"/>
        <v/>
      </c>
      <c r="S39" s="23" t="str">
        <f t="shared" si="15"/>
        <v/>
      </c>
      <c r="T39" s="23" t="str">
        <f t="shared" si="16"/>
        <v/>
      </c>
      <c r="U39" s="24">
        <f t="shared" si="17"/>
        <v>0</v>
      </c>
      <c r="V39" s="88"/>
      <c r="W39" s="14"/>
      <c r="X39" s="14"/>
      <c r="Y39" s="14"/>
      <c r="Z39" s="14"/>
      <c r="AA39" s="8"/>
      <c r="AB39" s="8"/>
      <c r="AC39" s="8"/>
      <c r="AD39" s="8"/>
      <c r="AE39" s="8"/>
      <c r="AF39" s="8"/>
      <c r="AG39" s="8"/>
      <c r="AH39" s="8"/>
      <c r="AY39" s="50">
        <v>35</v>
      </c>
      <c r="BA39" s="32">
        <v>16.5</v>
      </c>
      <c r="BB39" s="30">
        <v>31</v>
      </c>
      <c r="BC39" s="30" t="s">
        <v>163</v>
      </c>
      <c r="BD39" s="85">
        <f t="shared" si="18"/>
        <v>16.5</v>
      </c>
      <c r="BE39" s="79">
        <v>1.5</v>
      </c>
      <c r="BF39" s="26">
        <v>3.9</v>
      </c>
      <c r="BG39" s="26">
        <v>1.05</v>
      </c>
      <c r="BH39" s="86">
        <f t="shared" si="19"/>
        <v>3.9</v>
      </c>
      <c r="BI39" s="51">
        <v>2</v>
      </c>
      <c r="BJ39" s="26">
        <v>8.4</v>
      </c>
      <c r="BK39" s="26">
        <v>15.5</v>
      </c>
      <c r="BL39" s="26">
        <v>15.5</v>
      </c>
      <c r="BM39" s="86">
        <f t="shared" si="20"/>
        <v>15.5</v>
      </c>
      <c r="BN39" s="51">
        <v>1.5</v>
      </c>
      <c r="BO39" s="32">
        <v>2</v>
      </c>
      <c r="BP39" s="32">
        <v>3</v>
      </c>
      <c r="BQ39" s="32">
        <v>2</v>
      </c>
      <c r="BR39" s="32">
        <v>2.5</v>
      </c>
      <c r="BS39" s="32">
        <v>2</v>
      </c>
      <c r="BT39" s="32">
        <v>2.5</v>
      </c>
      <c r="BU39" s="32">
        <v>3.5</v>
      </c>
      <c r="BV39" s="32">
        <v>4</v>
      </c>
      <c r="BW39" s="32">
        <v>4</v>
      </c>
      <c r="BX39" s="32">
        <v>2.5</v>
      </c>
      <c r="BY39" s="32">
        <v>2</v>
      </c>
      <c r="BZ39" s="81">
        <f t="shared" si="21"/>
        <v>35</v>
      </c>
      <c r="CA39" s="82">
        <f t="shared" si="22"/>
        <v>35</v>
      </c>
    </row>
    <row r="40" spans="1:163" s="4" customFormat="1" ht="29.45" customHeight="1">
      <c r="A40" s="20">
        <v>33</v>
      </c>
      <c r="B40" s="21"/>
      <c r="C40" s="62"/>
      <c r="D40" s="23" t="str">
        <f t="shared" ref="D40:D71" si="23">IFERROR(IF($A40="","",VLOOKUP($V40,MASTERCOPY,6,0)),"")</f>
        <v/>
      </c>
      <c r="E40" s="23" t="str">
        <f t="shared" ref="E40:E71" si="24">IFERROR(IF($A40="","",VLOOKUP($V40,MASTERCOPY,7,0)),"")</f>
        <v/>
      </c>
      <c r="F40" s="23" t="str">
        <f t="shared" ref="F40:F71" si="25">IFERROR(IF($A40="","",VLOOKUP($V40,MASTERCOPY,10,0)),"")</f>
        <v/>
      </c>
      <c r="G40" s="23" t="str">
        <f t="shared" ref="G40:G71" si="26">IFERROR(IF($A40="","",VLOOKUP($V40,MASTERCOPY,11,0)),"")</f>
        <v/>
      </c>
      <c r="H40" s="23" t="str">
        <f t="shared" ref="H40:H71" si="27">IFERROR(IF($A40="","",VLOOKUP($V40,MASTERCOPY,15,0)),"")</f>
        <v/>
      </c>
      <c r="I40" s="23" t="str">
        <f t="shared" ref="I40:I71" si="28">IFERROR(IF($A40="","",VLOOKUP($V40,MASTERCOPY,16,0)),"")</f>
        <v/>
      </c>
      <c r="J40" s="23" t="str">
        <f t="shared" ref="J40:J71" si="29">IFERROR(IF($A40="","",VLOOKUP($V40,MASTERCOPY,17,0)),"")</f>
        <v/>
      </c>
      <c r="K40" s="23" t="str">
        <f t="shared" ref="K40:K71" si="30">IFERROR(IF($A40="","",VLOOKUP($V40,MASTERCOPY,18,0)),"")</f>
        <v/>
      </c>
      <c r="L40" s="23" t="str">
        <f t="shared" ref="L40:L71" si="31">IFERROR(IF($A40="","",VLOOKUP($V40,MASTERCOPY,19,0)),"")</f>
        <v/>
      </c>
      <c r="M40" s="23" t="str">
        <f t="shared" ref="M40:M71" si="32">IFERROR(IF($A40="","",VLOOKUP($V40,MASTERCOPY,20,0)),"")</f>
        <v/>
      </c>
      <c r="N40" s="23" t="str">
        <f t="shared" ref="N40:N71" si="33">IFERROR(IF($A40="","",VLOOKUP($V40,MASTERCOPY,21,0)),"")</f>
        <v/>
      </c>
      <c r="O40" s="23" t="str">
        <f t="shared" ref="O40:O71" si="34">IFERROR(IF($A40="","",VLOOKUP($V40,MASTERCOPY,22,0)),"")</f>
        <v/>
      </c>
      <c r="P40" s="23" t="str">
        <f t="shared" ref="P40:P71" si="35">IFERROR(IF($A40="","",VLOOKUP($V40,MASTERCOPY,23,0)),"")</f>
        <v/>
      </c>
      <c r="Q40" s="23" t="str">
        <f t="shared" ref="Q40:Q71" si="36">IFERROR(IF($A40="","",VLOOKUP($V40,MASTERCOPY,24,0)),"")</f>
        <v/>
      </c>
      <c r="R40" s="23" t="str">
        <f t="shared" ref="R40:R71" si="37">IFERROR(IF($A40="","",VLOOKUP($V40,MASTERCOPY,25,0)),"")</f>
        <v/>
      </c>
      <c r="S40" s="23" t="str">
        <f t="shared" ref="S40:S71" si="38">IFERROR(IF($A40="","",VLOOKUP($V40,MASTERCOPY,26,0)),"")</f>
        <v/>
      </c>
      <c r="T40" s="23" t="str">
        <f t="shared" ref="T40:T71" si="39">IFERROR(IF($A40="","",VLOOKUP($V40,MASTERCOPY,27,0)),"")</f>
        <v/>
      </c>
      <c r="U40" s="24">
        <f t="shared" si="17"/>
        <v>0</v>
      </c>
      <c r="V40" s="89"/>
      <c r="W40" s="14"/>
      <c r="X40" s="14"/>
      <c r="Y40" s="14"/>
      <c r="Z40" s="14"/>
      <c r="AA40" s="8"/>
      <c r="AB40" s="8"/>
      <c r="AC40" s="8"/>
      <c r="AD40" s="8"/>
      <c r="AE40" s="8"/>
      <c r="AF40" s="8"/>
      <c r="AG40" s="8"/>
      <c r="AH40" s="8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50" t="s">
        <v>41</v>
      </c>
      <c r="AZ40" s="34"/>
      <c r="BA40" s="32">
        <v>16</v>
      </c>
      <c r="BB40" s="30">
        <v>30.5</v>
      </c>
      <c r="BC40" s="30" t="s">
        <v>162</v>
      </c>
      <c r="BD40" s="85">
        <f t="shared" si="18"/>
        <v>16</v>
      </c>
      <c r="BE40" s="51">
        <v>2</v>
      </c>
      <c r="BF40" s="26">
        <v>3.7</v>
      </c>
      <c r="BG40" s="26">
        <v>0.95</v>
      </c>
      <c r="BH40" s="86">
        <f t="shared" si="19"/>
        <v>3.7</v>
      </c>
      <c r="BI40" s="51">
        <v>1</v>
      </c>
      <c r="BJ40" s="26">
        <v>8.4</v>
      </c>
      <c r="BK40" s="26">
        <v>15.5</v>
      </c>
      <c r="BL40" s="26">
        <v>15.5</v>
      </c>
      <c r="BM40" s="86">
        <f t="shared" si="20"/>
        <v>15.5</v>
      </c>
      <c r="BN40" s="51">
        <v>1.5</v>
      </c>
      <c r="BO40" s="32">
        <v>2</v>
      </c>
      <c r="BP40" s="32">
        <v>2.5</v>
      </c>
      <c r="BQ40" s="32">
        <v>2</v>
      </c>
      <c r="BR40" s="32">
        <v>3</v>
      </c>
      <c r="BS40" s="32">
        <v>2</v>
      </c>
      <c r="BT40" s="32">
        <v>3</v>
      </c>
      <c r="BU40" s="32">
        <v>3</v>
      </c>
      <c r="BV40" s="32">
        <v>4.5</v>
      </c>
      <c r="BW40" s="32">
        <v>4.5</v>
      </c>
      <c r="BX40" s="32">
        <v>2.5</v>
      </c>
      <c r="BY40" s="32">
        <v>1.5</v>
      </c>
      <c r="BZ40" s="81">
        <f t="shared" si="21"/>
        <v>35</v>
      </c>
      <c r="CA40" s="82">
        <f t="shared" si="22"/>
        <v>35</v>
      </c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</row>
    <row r="41" spans="1:163" ht="29.45" customHeight="1">
      <c r="A41" s="20">
        <v>34</v>
      </c>
      <c r="B41" s="21"/>
      <c r="C41" s="62"/>
      <c r="D41" s="23" t="str">
        <f t="shared" si="23"/>
        <v/>
      </c>
      <c r="E41" s="23" t="str">
        <f t="shared" si="24"/>
        <v/>
      </c>
      <c r="F41" s="23" t="str">
        <f t="shared" si="25"/>
        <v/>
      </c>
      <c r="G41" s="23" t="str">
        <f t="shared" si="26"/>
        <v/>
      </c>
      <c r="H41" s="23" t="str">
        <f t="shared" si="27"/>
        <v/>
      </c>
      <c r="I41" s="23" t="str">
        <f t="shared" si="28"/>
        <v/>
      </c>
      <c r="J41" s="23" t="str">
        <f t="shared" si="29"/>
        <v/>
      </c>
      <c r="K41" s="23" t="str">
        <f t="shared" si="30"/>
        <v/>
      </c>
      <c r="L41" s="23" t="str">
        <f t="shared" si="31"/>
        <v/>
      </c>
      <c r="M41" s="23" t="str">
        <f t="shared" si="32"/>
        <v/>
      </c>
      <c r="N41" s="23" t="str">
        <f t="shared" si="33"/>
        <v/>
      </c>
      <c r="O41" s="23" t="str">
        <f t="shared" si="34"/>
        <v/>
      </c>
      <c r="P41" s="23" t="str">
        <f t="shared" si="35"/>
        <v/>
      </c>
      <c r="Q41" s="23" t="str">
        <f t="shared" si="36"/>
        <v/>
      </c>
      <c r="R41" s="23" t="str">
        <f t="shared" si="37"/>
        <v/>
      </c>
      <c r="S41" s="23" t="str">
        <f t="shared" si="38"/>
        <v/>
      </c>
      <c r="T41" s="23" t="str">
        <f t="shared" si="39"/>
        <v/>
      </c>
      <c r="U41" s="24">
        <f t="shared" si="17"/>
        <v>0</v>
      </c>
      <c r="V41" s="89"/>
      <c r="W41" s="14"/>
      <c r="X41" s="14"/>
      <c r="Y41" s="14"/>
      <c r="Z41" s="14"/>
      <c r="AA41" s="8"/>
      <c r="AB41" s="8"/>
      <c r="AC41" s="8"/>
      <c r="AD41" s="8"/>
      <c r="AE41" s="8"/>
      <c r="AF41" s="8"/>
      <c r="AG41" s="8"/>
      <c r="AH41" s="8"/>
      <c r="AY41" s="50" t="s">
        <v>42</v>
      </c>
      <c r="BA41" s="32">
        <v>17</v>
      </c>
      <c r="BB41" s="30">
        <v>31.5</v>
      </c>
      <c r="BC41" s="30" t="s">
        <v>164</v>
      </c>
      <c r="BD41" s="85">
        <f t="shared" si="18"/>
        <v>17</v>
      </c>
      <c r="BE41" s="51">
        <v>1</v>
      </c>
      <c r="BF41" s="26">
        <v>3.8</v>
      </c>
      <c r="BG41" s="26">
        <v>1</v>
      </c>
      <c r="BH41" s="86">
        <f t="shared" si="19"/>
        <v>3.8</v>
      </c>
      <c r="BI41" s="51">
        <v>1.5</v>
      </c>
      <c r="BJ41" s="26">
        <v>8.6</v>
      </c>
      <c r="BK41" s="26">
        <v>16</v>
      </c>
      <c r="BL41" s="26">
        <v>17.5</v>
      </c>
      <c r="BM41" s="86">
        <f t="shared" si="20"/>
        <v>16</v>
      </c>
      <c r="BN41" s="51">
        <v>2</v>
      </c>
      <c r="BO41" s="32">
        <v>2</v>
      </c>
      <c r="BP41" s="32">
        <v>2.5</v>
      </c>
      <c r="BQ41" s="32">
        <v>2</v>
      </c>
      <c r="BR41" s="32">
        <v>2.5</v>
      </c>
      <c r="BS41" s="32">
        <v>2</v>
      </c>
      <c r="BT41" s="32">
        <v>2.5</v>
      </c>
      <c r="BU41" s="32">
        <v>3</v>
      </c>
      <c r="BV41" s="32">
        <v>5</v>
      </c>
      <c r="BW41" s="32">
        <v>5</v>
      </c>
      <c r="BX41" s="32">
        <v>2</v>
      </c>
      <c r="BY41" s="32">
        <v>2</v>
      </c>
      <c r="BZ41" s="81">
        <f t="shared" si="21"/>
        <v>35</v>
      </c>
      <c r="CA41" s="82">
        <f t="shared" si="22"/>
        <v>35</v>
      </c>
    </row>
    <row r="42" spans="1:163" s="4" customFormat="1" ht="29.45" customHeight="1">
      <c r="A42" s="20">
        <v>35</v>
      </c>
      <c r="B42" s="21"/>
      <c r="C42" s="62"/>
      <c r="D42" s="23" t="str">
        <f t="shared" si="23"/>
        <v/>
      </c>
      <c r="E42" s="23" t="str">
        <f t="shared" si="24"/>
        <v/>
      </c>
      <c r="F42" s="23" t="str">
        <f t="shared" si="25"/>
        <v/>
      </c>
      <c r="G42" s="23" t="str">
        <f t="shared" si="26"/>
        <v/>
      </c>
      <c r="H42" s="23" t="str">
        <f t="shared" si="27"/>
        <v/>
      </c>
      <c r="I42" s="23" t="str">
        <f t="shared" si="28"/>
        <v/>
      </c>
      <c r="J42" s="23" t="str">
        <f t="shared" si="29"/>
        <v/>
      </c>
      <c r="K42" s="23" t="str">
        <f t="shared" si="30"/>
        <v/>
      </c>
      <c r="L42" s="23" t="str">
        <f t="shared" si="31"/>
        <v/>
      </c>
      <c r="M42" s="23" t="str">
        <f t="shared" si="32"/>
        <v/>
      </c>
      <c r="N42" s="23" t="str">
        <f t="shared" si="33"/>
        <v/>
      </c>
      <c r="O42" s="23" t="str">
        <f t="shared" si="34"/>
        <v/>
      </c>
      <c r="P42" s="23" t="str">
        <f t="shared" si="35"/>
        <v/>
      </c>
      <c r="Q42" s="23" t="str">
        <f t="shared" si="36"/>
        <v/>
      </c>
      <c r="R42" s="23" t="str">
        <f t="shared" si="37"/>
        <v/>
      </c>
      <c r="S42" s="23" t="str">
        <f t="shared" si="38"/>
        <v/>
      </c>
      <c r="T42" s="23" t="str">
        <f t="shared" si="39"/>
        <v/>
      </c>
      <c r="U42" s="24">
        <f t="shared" si="17"/>
        <v>0</v>
      </c>
      <c r="V42" s="88"/>
      <c r="W42" s="14"/>
      <c r="X42" s="14"/>
      <c r="Y42" s="14"/>
      <c r="Z42" s="14"/>
      <c r="AA42" s="8"/>
      <c r="AB42" s="8"/>
      <c r="AC42" s="8"/>
      <c r="AD42" s="8"/>
      <c r="AE42" s="8"/>
      <c r="AF42" s="8"/>
      <c r="AG42" s="8"/>
      <c r="AH42" s="8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50">
        <v>36</v>
      </c>
      <c r="AZ42" s="34"/>
      <c r="BA42" s="32">
        <v>16</v>
      </c>
      <c r="BB42" s="30">
        <v>30.5</v>
      </c>
      <c r="BC42" s="30" t="s">
        <v>162</v>
      </c>
      <c r="BD42" s="85">
        <f t="shared" si="18"/>
        <v>16</v>
      </c>
      <c r="BE42" s="51">
        <v>2</v>
      </c>
      <c r="BF42" s="26">
        <v>3.8</v>
      </c>
      <c r="BG42" s="26">
        <v>1</v>
      </c>
      <c r="BH42" s="86">
        <f t="shared" si="19"/>
        <v>3.8</v>
      </c>
      <c r="BI42" s="51">
        <v>1.5</v>
      </c>
      <c r="BJ42" s="26">
        <v>8.8000000000000007</v>
      </c>
      <c r="BK42" s="26">
        <v>16.5</v>
      </c>
      <c r="BL42" s="26">
        <v>20</v>
      </c>
      <c r="BM42" s="86">
        <f t="shared" si="20"/>
        <v>16.5</v>
      </c>
      <c r="BN42" s="51">
        <v>2.5</v>
      </c>
      <c r="BO42" s="32">
        <v>2</v>
      </c>
      <c r="BP42" s="32">
        <v>3</v>
      </c>
      <c r="BQ42" s="32">
        <v>2</v>
      </c>
      <c r="BR42" s="32">
        <v>3</v>
      </c>
      <c r="BS42" s="32">
        <v>2</v>
      </c>
      <c r="BT42" s="32">
        <v>3</v>
      </c>
      <c r="BU42" s="32">
        <v>4</v>
      </c>
      <c r="BV42" s="32">
        <v>4</v>
      </c>
      <c r="BW42" s="32">
        <v>3</v>
      </c>
      <c r="BX42" s="32">
        <v>2</v>
      </c>
      <c r="BY42" s="32">
        <v>2</v>
      </c>
      <c r="BZ42" s="81">
        <f t="shared" si="21"/>
        <v>36</v>
      </c>
      <c r="CA42" s="82">
        <f t="shared" si="22"/>
        <v>36</v>
      </c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</row>
    <row r="43" spans="1:163" ht="29.45" customHeight="1">
      <c r="A43" s="20">
        <v>36</v>
      </c>
      <c r="B43" s="21"/>
      <c r="C43" s="62"/>
      <c r="D43" s="23" t="str">
        <f t="shared" si="23"/>
        <v/>
      </c>
      <c r="E43" s="23" t="str">
        <f t="shared" si="24"/>
        <v/>
      </c>
      <c r="F43" s="23" t="str">
        <f t="shared" si="25"/>
        <v/>
      </c>
      <c r="G43" s="23" t="str">
        <f t="shared" si="26"/>
        <v/>
      </c>
      <c r="H43" s="23" t="str">
        <f t="shared" si="27"/>
        <v/>
      </c>
      <c r="I43" s="23" t="str">
        <f t="shared" si="28"/>
        <v/>
      </c>
      <c r="J43" s="23" t="str">
        <f t="shared" si="29"/>
        <v/>
      </c>
      <c r="K43" s="23" t="str">
        <f t="shared" si="30"/>
        <v/>
      </c>
      <c r="L43" s="23" t="str">
        <f t="shared" si="31"/>
        <v/>
      </c>
      <c r="M43" s="23" t="str">
        <f t="shared" si="32"/>
        <v/>
      </c>
      <c r="N43" s="23" t="str">
        <f t="shared" si="33"/>
        <v/>
      </c>
      <c r="O43" s="23" t="str">
        <f t="shared" si="34"/>
        <v/>
      </c>
      <c r="P43" s="23" t="str">
        <f t="shared" si="35"/>
        <v/>
      </c>
      <c r="Q43" s="23" t="str">
        <f t="shared" si="36"/>
        <v/>
      </c>
      <c r="R43" s="23" t="str">
        <f t="shared" si="37"/>
        <v/>
      </c>
      <c r="S43" s="23" t="str">
        <f t="shared" si="38"/>
        <v/>
      </c>
      <c r="T43" s="23" t="str">
        <f t="shared" si="39"/>
        <v/>
      </c>
      <c r="U43" s="24">
        <f t="shared" si="17"/>
        <v>0</v>
      </c>
      <c r="V43" s="89"/>
      <c r="W43" s="14"/>
      <c r="X43" s="14"/>
      <c r="Y43" s="14"/>
      <c r="Z43" s="14"/>
      <c r="AA43" s="8"/>
      <c r="AB43" s="8"/>
      <c r="AC43" s="8"/>
      <c r="AD43" s="8"/>
      <c r="AE43" s="8"/>
      <c r="AF43" s="8"/>
      <c r="AG43" s="8"/>
      <c r="AH43" s="8"/>
      <c r="AY43" s="50" t="s">
        <v>43</v>
      </c>
      <c r="BA43" s="32">
        <v>15</v>
      </c>
      <c r="BB43" s="30">
        <v>29.5</v>
      </c>
      <c r="BC43" s="30" t="s">
        <v>160</v>
      </c>
      <c r="BD43" s="85">
        <f t="shared" si="18"/>
        <v>15</v>
      </c>
      <c r="BE43" s="51">
        <v>3</v>
      </c>
      <c r="BF43" s="26">
        <v>3.8</v>
      </c>
      <c r="BG43" s="26">
        <v>1</v>
      </c>
      <c r="BH43" s="86">
        <f t="shared" si="19"/>
        <v>3.8</v>
      </c>
      <c r="BI43" s="51">
        <v>1.5</v>
      </c>
      <c r="BJ43" s="26">
        <v>8.6</v>
      </c>
      <c r="BK43" s="26">
        <v>16</v>
      </c>
      <c r="BL43" s="26">
        <v>17.5</v>
      </c>
      <c r="BM43" s="86">
        <f t="shared" si="20"/>
        <v>16</v>
      </c>
      <c r="BN43" s="51">
        <v>2</v>
      </c>
      <c r="BO43" s="32">
        <v>2</v>
      </c>
      <c r="BP43" s="32">
        <v>3</v>
      </c>
      <c r="BQ43" s="32">
        <v>1.5</v>
      </c>
      <c r="BR43" s="32">
        <v>2.5</v>
      </c>
      <c r="BS43" s="32">
        <v>1.5</v>
      </c>
      <c r="BT43" s="32">
        <v>2.5</v>
      </c>
      <c r="BU43" s="32">
        <v>4</v>
      </c>
      <c r="BV43" s="32">
        <v>6</v>
      </c>
      <c r="BW43" s="32">
        <v>2</v>
      </c>
      <c r="BX43" s="32">
        <v>2.5</v>
      </c>
      <c r="BY43" s="32">
        <v>2</v>
      </c>
      <c r="BZ43" s="81">
        <f t="shared" si="21"/>
        <v>36</v>
      </c>
      <c r="CA43" s="82">
        <f t="shared" si="22"/>
        <v>36</v>
      </c>
    </row>
    <row r="44" spans="1:163" s="4" customFormat="1" ht="29.45" customHeight="1">
      <c r="A44" s="20">
        <v>37</v>
      </c>
      <c r="B44" s="21"/>
      <c r="C44" s="62"/>
      <c r="D44" s="23" t="str">
        <f t="shared" si="23"/>
        <v/>
      </c>
      <c r="E44" s="23" t="str">
        <f t="shared" si="24"/>
        <v/>
      </c>
      <c r="F44" s="23" t="str">
        <f t="shared" si="25"/>
        <v/>
      </c>
      <c r="G44" s="23" t="str">
        <f t="shared" si="26"/>
        <v/>
      </c>
      <c r="H44" s="23" t="str">
        <f t="shared" si="27"/>
        <v/>
      </c>
      <c r="I44" s="23" t="str">
        <f t="shared" si="28"/>
        <v/>
      </c>
      <c r="J44" s="23" t="str">
        <f t="shared" si="29"/>
        <v/>
      </c>
      <c r="K44" s="23" t="str">
        <f t="shared" si="30"/>
        <v/>
      </c>
      <c r="L44" s="23" t="str">
        <f t="shared" si="31"/>
        <v/>
      </c>
      <c r="M44" s="23" t="str">
        <f t="shared" si="32"/>
        <v/>
      </c>
      <c r="N44" s="23" t="str">
        <f t="shared" si="33"/>
        <v/>
      </c>
      <c r="O44" s="23" t="str">
        <f t="shared" si="34"/>
        <v/>
      </c>
      <c r="P44" s="23" t="str">
        <f t="shared" si="35"/>
        <v/>
      </c>
      <c r="Q44" s="23" t="str">
        <f t="shared" si="36"/>
        <v/>
      </c>
      <c r="R44" s="23" t="str">
        <f t="shared" si="37"/>
        <v/>
      </c>
      <c r="S44" s="23" t="str">
        <f t="shared" si="38"/>
        <v/>
      </c>
      <c r="T44" s="23" t="str">
        <f t="shared" si="39"/>
        <v/>
      </c>
      <c r="U44" s="24">
        <f t="shared" si="17"/>
        <v>0</v>
      </c>
      <c r="V44" s="89"/>
      <c r="W44" s="14"/>
      <c r="X44" s="14"/>
      <c r="Y44" s="14"/>
      <c r="Z44" s="14"/>
      <c r="AA44" s="8"/>
      <c r="AB44" s="8"/>
      <c r="AC44" s="8"/>
      <c r="AD44" s="8"/>
      <c r="AE44" s="8"/>
      <c r="AF44" s="8"/>
      <c r="AG44" s="8"/>
      <c r="AH44" s="8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50" t="s">
        <v>44</v>
      </c>
      <c r="AZ44" s="34"/>
      <c r="BA44" s="32">
        <v>16.5</v>
      </c>
      <c r="BB44" s="30">
        <v>31</v>
      </c>
      <c r="BC44" s="30" t="s">
        <v>163</v>
      </c>
      <c r="BD44" s="85">
        <f t="shared" si="18"/>
        <v>16.5</v>
      </c>
      <c r="BE44" s="51">
        <v>1.5</v>
      </c>
      <c r="BF44" s="26">
        <v>3.9</v>
      </c>
      <c r="BG44" s="26">
        <v>1.05</v>
      </c>
      <c r="BH44" s="86">
        <f t="shared" si="19"/>
        <v>3.9</v>
      </c>
      <c r="BI44" s="51">
        <v>2</v>
      </c>
      <c r="BJ44" s="26">
        <v>8.8000000000000007</v>
      </c>
      <c r="BK44" s="26">
        <v>16.5</v>
      </c>
      <c r="BL44" s="26">
        <v>20</v>
      </c>
      <c r="BM44" s="86">
        <f t="shared" si="20"/>
        <v>16.5</v>
      </c>
      <c r="BN44" s="51">
        <v>2.5</v>
      </c>
      <c r="BO44" s="32">
        <v>1.5</v>
      </c>
      <c r="BP44" s="32">
        <v>3</v>
      </c>
      <c r="BQ44" s="32">
        <v>2</v>
      </c>
      <c r="BR44" s="32">
        <v>3</v>
      </c>
      <c r="BS44" s="32">
        <v>2</v>
      </c>
      <c r="BT44" s="32">
        <v>3</v>
      </c>
      <c r="BU44" s="32">
        <v>4.5</v>
      </c>
      <c r="BV44" s="32">
        <v>5</v>
      </c>
      <c r="BW44" s="32">
        <v>3</v>
      </c>
      <c r="BX44" s="32">
        <v>2</v>
      </c>
      <c r="BY44" s="32">
        <v>1</v>
      </c>
      <c r="BZ44" s="81">
        <f t="shared" si="21"/>
        <v>36</v>
      </c>
      <c r="CA44" s="82">
        <f t="shared" si="22"/>
        <v>36</v>
      </c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</row>
    <row r="45" spans="1:163" ht="29.45" customHeight="1">
      <c r="A45" s="20">
        <v>38</v>
      </c>
      <c r="B45" s="21"/>
      <c r="C45" s="62"/>
      <c r="D45" s="23" t="str">
        <f t="shared" si="23"/>
        <v/>
      </c>
      <c r="E45" s="23" t="str">
        <f t="shared" si="24"/>
        <v/>
      </c>
      <c r="F45" s="23" t="str">
        <f t="shared" si="25"/>
        <v/>
      </c>
      <c r="G45" s="23" t="str">
        <f t="shared" si="26"/>
        <v/>
      </c>
      <c r="H45" s="23" t="str">
        <f t="shared" si="27"/>
        <v/>
      </c>
      <c r="I45" s="23" t="str">
        <f t="shared" si="28"/>
        <v/>
      </c>
      <c r="J45" s="23" t="str">
        <f t="shared" si="29"/>
        <v/>
      </c>
      <c r="K45" s="23" t="str">
        <f t="shared" si="30"/>
        <v/>
      </c>
      <c r="L45" s="23" t="str">
        <f t="shared" si="31"/>
        <v/>
      </c>
      <c r="M45" s="23" t="str">
        <f t="shared" si="32"/>
        <v/>
      </c>
      <c r="N45" s="23" t="str">
        <f t="shared" si="33"/>
        <v/>
      </c>
      <c r="O45" s="23" t="str">
        <f t="shared" si="34"/>
        <v/>
      </c>
      <c r="P45" s="23" t="str">
        <f t="shared" si="35"/>
        <v/>
      </c>
      <c r="Q45" s="23" t="str">
        <f t="shared" si="36"/>
        <v/>
      </c>
      <c r="R45" s="23" t="str">
        <f t="shared" si="37"/>
        <v/>
      </c>
      <c r="S45" s="23" t="str">
        <f t="shared" si="38"/>
        <v/>
      </c>
      <c r="T45" s="23" t="str">
        <f t="shared" si="39"/>
        <v/>
      </c>
      <c r="U45" s="24">
        <f t="shared" si="17"/>
        <v>0</v>
      </c>
      <c r="V45" s="88"/>
      <c r="W45" s="14"/>
      <c r="X45" s="14"/>
      <c r="Y45" s="14"/>
      <c r="Z45" s="14"/>
      <c r="AA45" s="8"/>
      <c r="AB45" s="8"/>
      <c r="AC45" s="8"/>
      <c r="AD45" s="8"/>
      <c r="AE45" s="8"/>
      <c r="AF45" s="8"/>
      <c r="AG45" s="8"/>
      <c r="AH45" s="8"/>
      <c r="AY45" s="50">
        <v>37</v>
      </c>
      <c r="BA45" s="32">
        <v>16</v>
      </c>
      <c r="BB45" s="30">
        <v>30.5</v>
      </c>
      <c r="BC45" s="30" t="s">
        <v>162</v>
      </c>
      <c r="BD45" s="85">
        <f t="shared" si="18"/>
        <v>16</v>
      </c>
      <c r="BE45" s="51">
        <v>2</v>
      </c>
      <c r="BF45" s="26">
        <v>3.8</v>
      </c>
      <c r="BG45" s="26">
        <v>1</v>
      </c>
      <c r="BH45" s="86">
        <f t="shared" si="19"/>
        <v>3.8</v>
      </c>
      <c r="BI45" s="51">
        <v>1.5</v>
      </c>
      <c r="BJ45" s="26">
        <v>8.8000000000000007</v>
      </c>
      <c r="BK45" s="26">
        <v>16.5</v>
      </c>
      <c r="BL45" s="26">
        <v>20</v>
      </c>
      <c r="BM45" s="86">
        <f t="shared" si="20"/>
        <v>16.5</v>
      </c>
      <c r="BN45" s="51">
        <v>2.5</v>
      </c>
      <c r="BO45" s="32">
        <v>2</v>
      </c>
      <c r="BP45" s="32">
        <v>3</v>
      </c>
      <c r="BQ45" s="32">
        <v>2</v>
      </c>
      <c r="BR45" s="32">
        <v>3</v>
      </c>
      <c r="BS45" s="32">
        <v>2</v>
      </c>
      <c r="BT45" s="32">
        <v>3</v>
      </c>
      <c r="BU45" s="32">
        <v>3.5</v>
      </c>
      <c r="BV45" s="32">
        <v>4.5</v>
      </c>
      <c r="BW45" s="32">
        <v>3.5</v>
      </c>
      <c r="BX45" s="32">
        <v>2.5</v>
      </c>
      <c r="BY45" s="32">
        <v>2</v>
      </c>
      <c r="BZ45" s="81">
        <f t="shared" si="21"/>
        <v>37</v>
      </c>
      <c r="CA45" s="82">
        <f t="shared" si="22"/>
        <v>37</v>
      </c>
    </row>
    <row r="46" spans="1:163" s="4" customFormat="1" ht="29.45" customHeight="1">
      <c r="A46" s="20">
        <v>39</v>
      </c>
      <c r="B46" s="21"/>
      <c r="C46" s="62"/>
      <c r="D46" s="23" t="str">
        <f t="shared" si="23"/>
        <v/>
      </c>
      <c r="E46" s="23" t="str">
        <f t="shared" si="24"/>
        <v/>
      </c>
      <c r="F46" s="23" t="str">
        <f t="shared" si="25"/>
        <v/>
      </c>
      <c r="G46" s="23" t="str">
        <f t="shared" si="26"/>
        <v/>
      </c>
      <c r="H46" s="23" t="str">
        <f t="shared" si="27"/>
        <v/>
      </c>
      <c r="I46" s="23" t="str">
        <f t="shared" si="28"/>
        <v/>
      </c>
      <c r="J46" s="23" t="str">
        <f t="shared" si="29"/>
        <v/>
      </c>
      <c r="K46" s="23" t="str">
        <f t="shared" si="30"/>
        <v/>
      </c>
      <c r="L46" s="23" t="str">
        <f t="shared" si="31"/>
        <v/>
      </c>
      <c r="M46" s="23" t="str">
        <f t="shared" si="32"/>
        <v/>
      </c>
      <c r="N46" s="23" t="str">
        <f t="shared" si="33"/>
        <v/>
      </c>
      <c r="O46" s="23" t="str">
        <f t="shared" si="34"/>
        <v/>
      </c>
      <c r="P46" s="23" t="str">
        <f t="shared" si="35"/>
        <v/>
      </c>
      <c r="Q46" s="23" t="str">
        <f t="shared" si="36"/>
        <v/>
      </c>
      <c r="R46" s="23" t="str">
        <f t="shared" si="37"/>
        <v/>
      </c>
      <c r="S46" s="23" t="str">
        <f t="shared" si="38"/>
        <v/>
      </c>
      <c r="T46" s="23" t="str">
        <f t="shared" si="39"/>
        <v/>
      </c>
      <c r="U46" s="24">
        <f t="shared" si="17"/>
        <v>0</v>
      </c>
      <c r="V46" s="89"/>
      <c r="W46" s="14"/>
      <c r="X46" s="14"/>
      <c r="Y46" s="14"/>
      <c r="Z46" s="14"/>
      <c r="AA46" s="8"/>
      <c r="AB46" s="8"/>
      <c r="AC46" s="8"/>
      <c r="AD46" s="8"/>
      <c r="AE46" s="8"/>
      <c r="AF46" s="8"/>
      <c r="AG46" s="8"/>
      <c r="AH46" s="8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50" t="s">
        <v>45</v>
      </c>
      <c r="AZ46" s="34"/>
      <c r="BA46" s="32">
        <v>15</v>
      </c>
      <c r="BB46" s="30">
        <v>29.5</v>
      </c>
      <c r="BC46" s="30" t="s">
        <v>160</v>
      </c>
      <c r="BD46" s="85">
        <f t="shared" si="18"/>
        <v>15</v>
      </c>
      <c r="BE46" s="51">
        <v>3</v>
      </c>
      <c r="BF46" s="26">
        <v>3.8</v>
      </c>
      <c r="BG46" s="26">
        <v>1</v>
      </c>
      <c r="BH46" s="86">
        <f t="shared" si="19"/>
        <v>3.8</v>
      </c>
      <c r="BI46" s="51">
        <v>1.5</v>
      </c>
      <c r="BJ46" s="26">
        <v>8.6</v>
      </c>
      <c r="BK46" s="26">
        <v>16</v>
      </c>
      <c r="BL46" s="26">
        <v>17.5</v>
      </c>
      <c r="BM46" s="86">
        <f t="shared" si="20"/>
        <v>16</v>
      </c>
      <c r="BN46" s="51">
        <v>2</v>
      </c>
      <c r="BO46" s="32">
        <v>2</v>
      </c>
      <c r="BP46" s="32">
        <v>3</v>
      </c>
      <c r="BQ46" s="32">
        <v>2</v>
      </c>
      <c r="BR46" s="32">
        <v>2.5</v>
      </c>
      <c r="BS46" s="32">
        <v>2</v>
      </c>
      <c r="BT46" s="32">
        <v>2.5</v>
      </c>
      <c r="BU46" s="32">
        <v>4</v>
      </c>
      <c r="BV46" s="32">
        <v>6</v>
      </c>
      <c r="BW46" s="32">
        <v>2</v>
      </c>
      <c r="BX46" s="32">
        <v>2.5</v>
      </c>
      <c r="BY46" s="32">
        <v>2</v>
      </c>
      <c r="BZ46" s="81">
        <f t="shared" si="21"/>
        <v>37</v>
      </c>
      <c r="CA46" s="82">
        <f t="shared" si="22"/>
        <v>37</v>
      </c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</row>
    <row r="47" spans="1:163" ht="29.45" customHeight="1">
      <c r="A47" s="20">
        <v>40</v>
      </c>
      <c r="B47" s="21"/>
      <c r="C47" s="62"/>
      <c r="D47" s="23" t="str">
        <f t="shared" si="23"/>
        <v/>
      </c>
      <c r="E47" s="23" t="str">
        <f t="shared" si="24"/>
        <v/>
      </c>
      <c r="F47" s="23" t="str">
        <f t="shared" si="25"/>
        <v/>
      </c>
      <c r="G47" s="23" t="str">
        <f t="shared" si="26"/>
        <v/>
      </c>
      <c r="H47" s="23" t="str">
        <f t="shared" si="27"/>
        <v/>
      </c>
      <c r="I47" s="23" t="str">
        <f t="shared" si="28"/>
        <v/>
      </c>
      <c r="J47" s="23" t="str">
        <f t="shared" si="29"/>
        <v/>
      </c>
      <c r="K47" s="23" t="str">
        <f t="shared" si="30"/>
        <v/>
      </c>
      <c r="L47" s="23" t="str">
        <f t="shared" si="31"/>
        <v/>
      </c>
      <c r="M47" s="23" t="str">
        <f t="shared" si="32"/>
        <v/>
      </c>
      <c r="N47" s="23" t="str">
        <f t="shared" si="33"/>
        <v/>
      </c>
      <c r="O47" s="23" t="str">
        <f t="shared" si="34"/>
        <v/>
      </c>
      <c r="P47" s="23" t="str">
        <f t="shared" si="35"/>
        <v/>
      </c>
      <c r="Q47" s="23" t="str">
        <f t="shared" si="36"/>
        <v/>
      </c>
      <c r="R47" s="23" t="str">
        <f t="shared" si="37"/>
        <v/>
      </c>
      <c r="S47" s="23" t="str">
        <f t="shared" si="38"/>
        <v/>
      </c>
      <c r="T47" s="23" t="str">
        <f t="shared" si="39"/>
        <v/>
      </c>
      <c r="U47" s="24">
        <f t="shared" si="17"/>
        <v>0</v>
      </c>
      <c r="V47" s="88"/>
      <c r="W47" s="14"/>
      <c r="X47" s="14"/>
      <c r="Y47" s="14"/>
      <c r="Z47" s="14"/>
      <c r="AA47" s="8"/>
      <c r="AB47" s="8"/>
      <c r="AC47" s="8"/>
      <c r="AD47" s="8"/>
      <c r="AE47" s="8"/>
      <c r="AF47" s="8"/>
      <c r="AG47" s="8"/>
      <c r="AH47" s="8"/>
      <c r="AY47" s="50" t="s">
        <v>46</v>
      </c>
      <c r="BA47" s="32">
        <v>16.5</v>
      </c>
      <c r="BB47" s="30">
        <v>31</v>
      </c>
      <c r="BC47" s="30" t="s">
        <v>163</v>
      </c>
      <c r="BD47" s="85">
        <f t="shared" si="18"/>
        <v>16.5</v>
      </c>
      <c r="BE47" s="51">
        <v>1.5</v>
      </c>
      <c r="BF47" s="26">
        <v>3.9</v>
      </c>
      <c r="BG47" s="26">
        <v>1.05</v>
      </c>
      <c r="BH47" s="86">
        <f t="shared" si="19"/>
        <v>3.9</v>
      </c>
      <c r="BI47" s="51">
        <v>2</v>
      </c>
      <c r="BJ47" s="26">
        <v>8.8000000000000007</v>
      </c>
      <c r="BK47" s="26">
        <v>16.5</v>
      </c>
      <c r="BL47" s="26">
        <v>20</v>
      </c>
      <c r="BM47" s="86">
        <f t="shared" si="20"/>
        <v>16.5</v>
      </c>
      <c r="BN47" s="51">
        <v>2.5</v>
      </c>
      <c r="BO47" s="32">
        <v>1.5</v>
      </c>
      <c r="BP47" s="32">
        <v>3</v>
      </c>
      <c r="BQ47" s="32">
        <v>2</v>
      </c>
      <c r="BR47" s="32">
        <v>3</v>
      </c>
      <c r="BS47" s="32">
        <v>2</v>
      </c>
      <c r="BT47" s="32">
        <v>3</v>
      </c>
      <c r="BU47" s="32">
        <v>4</v>
      </c>
      <c r="BV47" s="32">
        <v>5.5</v>
      </c>
      <c r="BW47" s="32">
        <v>3</v>
      </c>
      <c r="BX47" s="32">
        <v>2</v>
      </c>
      <c r="BY47" s="32">
        <v>2</v>
      </c>
      <c r="BZ47" s="81">
        <f t="shared" si="21"/>
        <v>37</v>
      </c>
      <c r="CA47" s="82">
        <f t="shared" si="22"/>
        <v>37</v>
      </c>
    </row>
    <row r="48" spans="1:163" s="4" customFormat="1" ht="29.45" customHeight="1">
      <c r="A48" s="20">
        <v>41</v>
      </c>
      <c r="B48" s="21"/>
      <c r="C48" s="62"/>
      <c r="D48" s="23" t="str">
        <f t="shared" si="23"/>
        <v/>
      </c>
      <c r="E48" s="23" t="str">
        <f t="shared" si="24"/>
        <v/>
      </c>
      <c r="F48" s="23" t="str">
        <f t="shared" si="25"/>
        <v/>
      </c>
      <c r="G48" s="23" t="str">
        <f t="shared" si="26"/>
        <v/>
      </c>
      <c r="H48" s="23" t="str">
        <f t="shared" si="27"/>
        <v/>
      </c>
      <c r="I48" s="23" t="str">
        <f t="shared" si="28"/>
        <v/>
      </c>
      <c r="J48" s="23" t="str">
        <f t="shared" si="29"/>
        <v/>
      </c>
      <c r="K48" s="23" t="str">
        <f t="shared" si="30"/>
        <v/>
      </c>
      <c r="L48" s="23" t="str">
        <f t="shared" si="31"/>
        <v/>
      </c>
      <c r="M48" s="23" t="str">
        <f t="shared" si="32"/>
        <v/>
      </c>
      <c r="N48" s="23" t="str">
        <f t="shared" si="33"/>
        <v/>
      </c>
      <c r="O48" s="23" t="str">
        <f t="shared" si="34"/>
        <v/>
      </c>
      <c r="P48" s="23" t="str">
        <f t="shared" si="35"/>
        <v/>
      </c>
      <c r="Q48" s="23" t="str">
        <f t="shared" si="36"/>
        <v/>
      </c>
      <c r="R48" s="23" t="str">
        <f t="shared" si="37"/>
        <v/>
      </c>
      <c r="S48" s="23" t="str">
        <f t="shared" si="38"/>
        <v/>
      </c>
      <c r="T48" s="23" t="str">
        <f t="shared" si="39"/>
        <v/>
      </c>
      <c r="U48" s="24">
        <f t="shared" si="17"/>
        <v>0</v>
      </c>
      <c r="V48" s="89"/>
      <c r="W48" s="14"/>
      <c r="X48" s="14"/>
      <c r="Y48" s="14"/>
      <c r="Z48" s="14"/>
      <c r="AA48" s="8"/>
      <c r="AB48" s="8"/>
      <c r="AC48" s="8"/>
      <c r="AD48" s="8"/>
      <c r="AE48" s="8"/>
      <c r="AF48" s="8"/>
      <c r="AG48" s="8"/>
      <c r="AH48" s="8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50">
        <v>38</v>
      </c>
      <c r="AZ48" s="34"/>
      <c r="BA48" s="32">
        <v>16</v>
      </c>
      <c r="BB48" s="30">
        <v>30.5</v>
      </c>
      <c r="BC48" s="30" t="s">
        <v>162</v>
      </c>
      <c r="BD48" s="85">
        <f t="shared" si="18"/>
        <v>16</v>
      </c>
      <c r="BE48" s="51">
        <v>2</v>
      </c>
      <c r="BF48" s="26">
        <v>4</v>
      </c>
      <c r="BG48" s="26">
        <v>1.1000000000000001</v>
      </c>
      <c r="BH48" s="86">
        <f t="shared" si="19"/>
        <v>4</v>
      </c>
      <c r="BI48" s="51">
        <v>2.5</v>
      </c>
      <c r="BJ48" s="26">
        <v>8.8000000000000007</v>
      </c>
      <c r="BK48" s="26">
        <v>16.5</v>
      </c>
      <c r="BL48" s="26">
        <v>20</v>
      </c>
      <c r="BM48" s="86">
        <f t="shared" si="20"/>
        <v>16.5</v>
      </c>
      <c r="BN48" s="51">
        <v>2.5</v>
      </c>
      <c r="BO48" s="32">
        <v>2</v>
      </c>
      <c r="BP48" s="32">
        <v>3</v>
      </c>
      <c r="BQ48" s="32">
        <v>2</v>
      </c>
      <c r="BR48" s="32">
        <v>3</v>
      </c>
      <c r="BS48" s="32">
        <v>2</v>
      </c>
      <c r="BT48" s="32">
        <v>3</v>
      </c>
      <c r="BU48" s="32">
        <v>3.5</v>
      </c>
      <c r="BV48" s="32">
        <v>4.5</v>
      </c>
      <c r="BW48" s="32">
        <v>3.5</v>
      </c>
      <c r="BX48" s="32">
        <v>2.5</v>
      </c>
      <c r="BY48" s="32">
        <v>2</v>
      </c>
      <c r="BZ48" s="81">
        <f t="shared" si="21"/>
        <v>38</v>
      </c>
      <c r="CA48" s="82">
        <f t="shared" si="22"/>
        <v>38</v>
      </c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</row>
    <row r="49" spans="1:163" ht="29.45" customHeight="1">
      <c r="A49" s="20">
        <v>42</v>
      </c>
      <c r="B49" s="21"/>
      <c r="C49" s="62"/>
      <c r="D49" s="23" t="str">
        <f t="shared" si="23"/>
        <v/>
      </c>
      <c r="E49" s="23" t="str">
        <f t="shared" si="24"/>
        <v/>
      </c>
      <c r="F49" s="23" t="str">
        <f t="shared" si="25"/>
        <v/>
      </c>
      <c r="G49" s="23" t="str">
        <f t="shared" si="26"/>
        <v/>
      </c>
      <c r="H49" s="23" t="str">
        <f t="shared" si="27"/>
        <v/>
      </c>
      <c r="I49" s="23" t="str">
        <f t="shared" si="28"/>
        <v/>
      </c>
      <c r="J49" s="23" t="str">
        <f t="shared" si="29"/>
        <v/>
      </c>
      <c r="K49" s="23" t="str">
        <f t="shared" si="30"/>
        <v/>
      </c>
      <c r="L49" s="23" t="str">
        <f t="shared" si="31"/>
        <v/>
      </c>
      <c r="M49" s="23" t="str">
        <f t="shared" si="32"/>
        <v/>
      </c>
      <c r="N49" s="23" t="str">
        <f t="shared" si="33"/>
        <v/>
      </c>
      <c r="O49" s="23" t="str">
        <f t="shared" si="34"/>
        <v/>
      </c>
      <c r="P49" s="23" t="str">
        <f t="shared" si="35"/>
        <v/>
      </c>
      <c r="Q49" s="23" t="str">
        <f t="shared" si="36"/>
        <v/>
      </c>
      <c r="R49" s="23" t="str">
        <f t="shared" si="37"/>
        <v/>
      </c>
      <c r="S49" s="23" t="str">
        <f t="shared" si="38"/>
        <v/>
      </c>
      <c r="T49" s="23" t="str">
        <f t="shared" si="39"/>
        <v/>
      </c>
      <c r="U49" s="24">
        <f t="shared" si="17"/>
        <v>0</v>
      </c>
      <c r="V49" s="89"/>
      <c r="W49" s="14"/>
      <c r="X49" s="14"/>
      <c r="Y49" s="14"/>
      <c r="Z49" s="14"/>
      <c r="AA49" s="8"/>
      <c r="AB49" s="8"/>
      <c r="AC49" s="8"/>
      <c r="AD49" s="8"/>
      <c r="AE49" s="8"/>
      <c r="AF49" s="8"/>
      <c r="AG49" s="8"/>
      <c r="AH49" s="8"/>
      <c r="AY49" s="50" t="s">
        <v>47</v>
      </c>
      <c r="BA49" s="32">
        <v>15</v>
      </c>
      <c r="BB49" s="30">
        <v>29.5</v>
      </c>
      <c r="BC49" s="30" t="s">
        <v>160</v>
      </c>
      <c r="BD49" s="85">
        <f t="shared" si="18"/>
        <v>15</v>
      </c>
      <c r="BE49" s="51">
        <v>3</v>
      </c>
      <c r="BF49" s="26">
        <v>4.0999999999999996</v>
      </c>
      <c r="BG49" s="26">
        <v>1.1499999999999999</v>
      </c>
      <c r="BH49" s="86">
        <f t="shared" si="19"/>
        <v>4.0999999999999996</v>
      </c>
      <c r="BI49" s="51">
        <v>3</v>
      </c>
      <c r="BJ49" s="26">
        <v>8.6</v>
      </c>
      <c r="BK49" s="26">
        <v>16</v>
      </c>
      <c r="BL49" s="26">
        <v>17.5</v>
      </c>
      <c r="BM49" s="86">
        <f t="shared" si="20"/>
        <v>16</v>
      </c>
      <c r="BN49" s="51">
        <v>2</v>
      </c>
      <c r="BO49" s="32">
        <v>2</v>
      </c>
      <c r="BP49" s="32">
        <v>3</v>
      </c>
      <c r="BQ49" s="32">
        <v>2</v>
      </c>
      <c r="BR49" s="32">
        <v>2.5</v>
      </c>
      <c r="BS49" s="32">
        <v>2</v>
      </c>
      <c r="BT49" s="32">
        <v>2.5</v>
      </c>
      <c r="BU49" s="32">
        <v>4</v>
      </c>
      <c r="BV49" s="32">
        <v>5.5</v>
      </c>
      <c r="BW49" s="32">
        <v>2</v>
      </c>
      <c r="BX49" s="32">
        <v>2.5</v>
      </c>
      <c r="BY49" s="32">
        <v>2</v>
      </c>
      <c r="BZ49" s="81">
        <f t="shared" si="21"/>
        <v>38</v>
      </c>
      <c r="CA49" s="82">
        <f t="shared" si="22"/>
        <v>38</v>
      </c>
    </row>
    <row r="50" spans="1:163" s="4" customFormat="1" ht="29.45" customHeight="1">
      <c r="A50" s="20">
        <v>43</v>
      </c>
      <c r="B50" s="21"/>
      <c r="C50" s="62"/>
      <c r="D50" s="23" t="str">
        <f t="shared" si="23"/>
        <v/>
      </c>
      <c r="E50" s="23" t="str">
        <f t="shared" si="24"/>
        <v/>
      </c>
      <c r="F50" s="23" t="str">
        <f t="shared" si="25"/>
        <v/>
      </c>
      <c r="G50" s="23" t="str">
        <f t="shared" si="26"/>
        <v/>
      </c>
      <c r="H50" s="23" t="str">
        <f t="shared" si="27"/>
        <v/>
      </c>
      <c r="I50" s="23" t="str">
        <f t="shared" si="28"/>
        <v/>
      </c>
      <c r="J50" s="23" t="str">
        <f t="shared" si="29"/>
        <v/>
      </c>
      <c r="K50" s="23" t="str">
        <f t="shared" si="30"/>
        <v/>
      </c>
      <c r="L50" s="23" t="str">
        <f t="shared" si="31"/>
        <v/>
      </c>
      <c r="M50" s="23" t="str">
        <f t="shared" si="32"/>
        <v/>
      </c>
      <c r="N50" s="23" t="str">
        <f t="shared" si="33"/>
        <v/>
      </c>
      <c r="O50" s="23" t="str">
        <f t="shared" si="34"/>
        <v/>
      </c>
      <c r="P50" s="23" t="str">
        <f t="shared" si="35"/>
        <v/>
      </c>
      <c r="Q50" s="23" t="str">
        <f t="shared" si="36"/>
        <v/>
      </c>
      <c r="R50" s="23" t="str">
        <f t="shared" si="37"/>
        <v/>
      </c>
      <c r="S50" s="23" t="str">
        <f t="shared" si="38"/>
        <v/>
      </c>
      <c r="T50" s="23" t="str">
        <f t="shared" si="39"/>
        <v/>
      </c>
      <c r="U50" s="24">
        <f t="shared" si="17"/>
        <v>0</v>
      </c>
      <c r="V50" s="89"/>
      <c r="W50" s="14"/>
      <c r="X50" s="14"/>
      <c r="Y50" s="14"/>
      <c r="Z50" s="14"/>
      <c r="AA50" s="8"/>
      <c r="AB50" s="8"/>
      <c r="AC50" s="8"/>
      <c r="AD50" s="8"/>
      <c r="AE50" s="8"/>
      <c r="AF50" s="8"/>
      <c r="AG50" s="8"/>
      <c r="AH50" s="8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50" t="s">
        <v>48</v>
      </c>
      <c r="AZ50" s="34"/>
      <c r="BA50" s="32">
        <v>15</v>
      </c>
      <c r="BB50" s="30">
        <v>29.5</v>
      </c>
      <c r="BC50" s="30" t="s">
        <v>160</v>
      </c>
      <c r="BD50" s="85">
        <f t="shared" si="18"/>
        <v>15</v>
      </c>
      <c r="BE50" s="51">
        <v>3</v>
      </c>
      <c r="BF50" s="26">
        <v>3.9</v>
      </c>
      <c r="BG50" s="26">
        <v>1.05</v>
      </c>
      <c r="BH50" s="86">
        <f t="shared" si="19"/>
        <v>3.9</v>
      </c>
      <c r="BI50" s="51">
        <v>2</v>
      </c>
      <c r="BJ50" s="26">
        <v>8.8000000000000007</v>
      </c>
      <c r="BK50" s="26">
        <v>16.5</v>
      </c>
      <c r="BL50" s="26">
        <v>20</v>
      </c>
      <c r="BM50" s="86">
        <f t="shared" si="20"/>
        <v>16.5</v>
      </c>
      <c r="BN50" s="51">
        <v>2.5</v>
      </c>
      <c r="BO50" s="32">
        <v>1.5</v>
      </c>
      <c r="BP50" s="32">
        <v>2.5</v>
      </c>
      <c r="BQ50" s="32">
        <v>2</v>
      </c>
      <c r="BR50" s="32">
        <v>3</v>
      </c>
      <c r="BS50" s="32">
        <v>2</v>
      </c>
      <c r="BT50" s="32">
        <v>3</v>
      </c>
      <c r="BU50" s="32">
        <v>4</v>
      </c>
      <c r="BV50" s="32">
        <v>5</v>
      </c>
      <c r="BW50" s="32">
        <v>3.5</v>
      </c>
      <c r="BX50" s="32">
        <v>2</v>
      </c>
      <c r="BY50" s="32">
        <v>2</v>
      </c>
      <c r="BZ50" s="81">
        <f t="shared" si="21"/>
        <v>38</v>
      </c>
      <c r="CA50" s="82">
        <f t="shared" si="22"/>
        <v>38</v>
      </c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</row>
    <row r="51" spans="1:163" ht="29.45" customHeight="1">
      <c r="A51" s="20">
        <v>44</v>
      </c>
      <c r="B51" s="21"/>
      <c r="C51" s="62"/>
      <c r="D51" s="23" t="str">
        <f t="shared" si="23"/>
        <v/>
      </c>
      <c r="E51" s="23" t="str">
        <f t="shared" si="24"/>
        <v/>
      </c>
      <c r="F51" s="23" t="str">
        <f t="shared" si="25"/>
        <v/>
      </c>
      <c r="G51" s="23" t="str">
        <f t="shared" si="26"/>
        <v/>
      </c>
      <c r="H51" s="23" t="str">
        <f t="shared" si="27"/>
        <v/>
      </c>
      <c r="I51" s="23" t="str">
        <f t="shared" si="28"/>
        <v/>
      </c>
      <c r="J51" s="23" t="str">
        <f t="shared" si="29"/>
        <v/>
      </c>
      <c r="K51" s="23" t="str">
        <f t="shared" si="30"/>
        <v/>
      </c>
      <c r="L51" s="23" t="str">
        <f t="shared" si="31"/>
        <v/>
      </c>
      <c r="M51" s="23" t="str">
        <f t="shared" si="32"/>
        <v/>
      </c>
      <c r="N51" s="23" t="str">
        <f t="shared" si="33"/>
        <v/>
      </c>
      <c r="O51" s="23" t="str">
        <f t="shared" si="34"/>
        <v/>
      </c>
      <c r="P51" s="23" t="str">
        <f t="shared" si="35"/>
        <v/>
      </c>
      <c r="Q51" s="23" t="str">
        <f t="shared" si="36"/>
        <v/>
      </c>
      <c r="R51" s="23" t="str">
        <f t="shared" si="37"/>
        <v/>
      </c>
      <c r="S51" s="23" t="str">
        <f t="shared" si="38"/>
        <v/>
      </c>
      <c r="T51" s="23" t="str">
        <f t="shared" si="39"/>
        <v/>
      </c>
      <c r="U51" s="24">
        <f t="shared" si="17"/>
        <v>0</v>
      </c>
      <c r="V51" s="88"/>
      <c r="W51" s="14"/>
      <c r="X51" s="14"/>
      <c r="Y51" s="14"/>
      <c r="Z51" s="14"/>
      <c r="AA51" s="8"/>
      <c r="AB51" s="8"/>
      <c r="AC51" s="8"/>
      <c r="AD51" s="8"/>
      <c r="AE51" s="8"/>
      <c r="AF51" s="8"/>
      <c r="AG51" s="8"/>
      <c r="AH51" s="8"/>
      <c r="AY51" s="50">
        <v>39</v>
      </c>
      <c r="BA51" s="32">
        <v>16</v>
      </c>
      <c r="BB51" s="30">
        <v>30.5</v>
      </c>
      <c r="BC51" s="30" t="s">
        <v>162</v>
      </c>
      <c r="BD51" s="85">
        <f t="shared" si="18"/>
        <v>16</v>
      </c>
      <c r="BE51" s="51">
        <v>2</v>
      </c>
      <c r="BF51" s="26">
        <v>4.0999999999999996</v>
      </c>
      <c r="BG51" s="26">
        <v>1.1499999999999999</v>
      </c>
      <c r="BH51" s="86">
        <f t="shared" si="19"/>
        <v>4.0999999999999996</v>
      </c>
      <c r="BI51" s="51">
        <v>3</v>
      </c>
      <c r="BJ51" s="26">
        <v>8.8000000000000007</v>
      </c>
      <c r="BK51" s="26">
        <v>16.5</v>
      </c>
      <c r="BL51" s="26">
        <v>20</v>
      </c>
      <c r="BM51" s="86">
        <f t="shared" si="20"/>
        <v>16.5</v>
      </c>
      <c r="BN51" s="51">
        <v>2.5</v>
      </c>
      <c r="BO51" s="32">
        <v>2</v>
      </c>
      <c r="BP51" s="32">
        <v>3</v>
      </c>
      <c r="BQ51" s="32">
        <v>2</v>
      </c>
      <c r="BR51" s="32">
        <v>3</v>
      </c>
      <c r="BS51" s="32">
        <v>2</v>
      </c>
      <c r="BT51" s="32">
        <v>3</v>
      </c>
      <c r="BU51" s="32">
        <v>3.5</v>
      </c>
      <c r="BV51" s="32">
        <v>4.5</v>
      </c>
      <c r="BW51" s="32">
        <v>3.5</v>
      </c>
      <c r="BX51" s="32">
        <v>3</v>
      </c>
      <c r="BY51" s="32">
        <v>2</v>
      </c>
      <c r="BZ51" s="81">
        <f t="shared" si="21"/>
        <v>39</v>
      </c>
      <c r="CA51" s="82">
        <f t="shared" si="22"/>
        <v>39</v>
      </c>
    </row>
    <row r="52" spans="1:163" s="4" customFormat="1" ht="29.45" customHeight="1">
      <c r="A52" s="20">
        <v>45</v>
      </c>
      <c r="B52" s="21"/>
      <c r="C52" s="62"/>
      <c r="D52" s="23" t="str">
        <f t="shared" si="23"/>
        <v/>
      </c>
      <c r="E52" s="23" t="str">
        <f t="shared" si="24"/>
        <v/>
      </c>
      <c r="F52" s="23" t="str">
        <f t="shared" si="25"/>
        <v/>
      </c>
      <c r="G52" s="23" t="str">
        <f t="shared" si="26"/>
        <v/>
      </c>
      <c r="H52" s="23" t="str">
        <f t="shared" si="27"/>
        <v/>
      </c>
      <c r="I52" s="23" t="str">
        <f t="shared" si="28"/>
        <v/>
      </c>
      <c r="J52" s="23" t="str">
        <f t="shared" si="29"/>
        <v/>
      </c>
      <c r="K52" s="23" t="str">
        <f t="shared" si="30"/>
        <v/>
      </c>
      <c r="L52" s="23" t="str">
        <f t="shared" si="31"/>
        <v/>
      </c>
      <c r="M52" s="23" t="str">
        <f t="shared" si="32"/>
        <v/>
      </c>
      <c r="N52" s="23" t="str">
        <f t="shared" si="33"/>
        <v/>
      </c>
      <c r="O52" s="23" t="str">
        <f t="shared" si="34"/>
        <v/>
      </c>
      <c r="P52" s="23" t="str">
        <f t="shared" si="35"/>
        <v/>
      </c>
      <c r="Q52" s="23" t="str">
        <f t="shared" si="36"/>
        <v/>
      </c>
      <c r="R52" s="23" t="str">
        <f t="shared" si="37"/>
        <v/>
      </c>
      <c r="S52" s="23" t="str">
        <f t="shared" si="38"/>
        <v/>
      </c>
      <c r="T52" s="23" t="str">
        <f t="shared" si="39"/>
        <v/>
      </c>
      <c r="U52" s="24">
        <f t="shared" si="17"/>
        <v>0</v>
      </c>
      <c r="V52" s="89"/>
      <c r="W52" s="14"/>
      <c r="X52" s="14"/>
      <c r="Y52" s="14"/>
      <c r="Z52" s="14"/>
      <c r="AA52" s="8"/>
      <c r="AB52" s="8"/>
      <c r="AC52" s="8"/>
      <c r="AD52" s="8"/>
      <c r="AE52" s="8"/>
      <c r="AF52" s="8"/>
      <c r="AG52" s="8"/>
      <c r="AH52" s="8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50" t="s">
        <v>49</v>
      </c>
      <c r="AZ52" s="34"/>
      <c r="BA52" s="32">
        <v>15</v>
      </c>
      <c r="BB52" s="30">
        <v>29.5</v>
      </c>
      <c r="BC52" s="30" t="s">
        <v>160</v>
      </c>
      <c r="BD52" s="85">
        <f t="shared" si="18"/>
        <v>15</v>
      </c>
      <c r="BE52" s="51">
        <v>3</v>
      </c>
      <c r="BF52" s="26">
        <v>4.2</v>
      </c>
      <c r="BG52" s="26">
        <v>1.2</v>
      </c>
      <c r="BH52" s="86">
        <f t="shared" si="19"/>
        <v>4.2</v>
      </c>
      <c r="BI52" s="51">
        <v>3.5</v>
      </c>
      <c r="BJ52" s="26">
        <v>8.6</v>
      </c>
      <c r="BK52" s="26">
        <v>16</v>
      </c>
      <c r="BL52" s="26">
        <v>17.5</v>
      </c>
      <c r="BM52" s="86">
        <f t="shared" si="20"/>
        <v>16</v>
      </c>
      <c r="BN52" s="51">
        <v>2</v>
      </c>
      <c r="BO52" s="32">
        <v>2</v>
      </c>
      <c r="BP52" s="32">
        <v>3</v>
      </c>
      <c r="BQ52" s="32">
        <v>2</v>
      </c>
      <c r="BR52" s="32">
        <v>2.5</v>
      </c>
      <c r="BS52" s="32">
        <v>2</v>
      </c>
      <c r="BT52" s="32">
        <v>2.5</v>
      </c>
      <c r="BU52" s="32">
        <v>4</v>
      </c>
      <c r="BV52" s="32">
        <v>5.5</v>
      </c>
      <c r="BW52" s="32">
        <v>2</v>
      </c>
      <c r="BX52" s="32">
        <v>3</v>
      </c>
      <c r="BY52" s="32">
        <v>2</v>
      </c>
      <c r="BZ52" s="81">
        <f t="shared" si="21"/>
        <v>39</v>
      </c>
      <c r="CA52" s="82">
        <f t="shared" si="22"/>
        <v>39</v>
      </c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</row>
    <row r="53" spans="1:163" ht="29.45" customHeight="1">
      <c r="A53" s="20">
        <v>46</v>
      </c>
      <c r="B53" s="21"/>
      <c r="C53" s="62"/>
      <c r="D53" s="23" t="str">
        <f t="shared" si="23"/>
        <v/>
      </c>
      <c r="E53" s="23" t="str">
        <f t="shared" si="24"/>
        <v/>
      </c>
      <c r="F53" s="23" t="str">
        <f t="shared" si="25"/>
        <v/>
      </c>
      <c r="G53" s="23" t="str">
        <f t="shared" si="26"/>
        <v/>
      </c>
      <c r="H53" s="23" t="str">
        <f t="shared" si="27"/>
        <v/>
      </c>
      <c r="I53" s="23" t="str">
        <f t="shared" si="28"/>
        <v/>
      </c>
      <c r="J53" s="23" t="str">
        <f t="shared" si="29"/>
        <v/>
      </c>
      <c r="K53" s="23" t="str">
        <f t="shared" si="30"/>
        <v/>
      </c>
      <c r="L53" s="23" t="str">
        <f t="shared" si="31"/>
        <v/>
      </c>
      <c r="M53" s="23" t="str">
        <f t="shared" si="32"/>
        <v/>
      </c>
      <c r="N53" s="23" t="str">
        <f t="shared" si="33"/>
        <v/>
      </c>
      <c r="O53" s="23" t="str">
        <f t="shared" si="34"/>
        <v/>
      </c>
      <c r="P53" s="23" t="str">
        <f t="shared" si="35"/>
        <v/>
      </c>
      <c r="Q53" s="23" t="str">
        <f t="shared" si="36"/>
        <v/>
      </c>
      <c r="R53" s="23" t="str">
        <f t="shared" si="37"/>
        <v/>
      </c>
      <c r="S53" s="23" t="str">
        <f t="shared" si="38"/>
        <v/>
      </c>
      <c r="T53" s="23" t="str">
        <f t="shared" si="39"/>
        <v/>
      </c>
      <c r="U53" s="24">
        <f t="shared" si="17"/>
        <v>0</v>
      </c>
      <c r="V53" s="88"/>
      <c r="W53" s="14"/>
      <c r="X53" s="14"/>
      <c r="Y53" s="14"/>
      <c r="Z53" s="14"/>
      <c r="AA53" s="8"/>
      <c r="AB53" s="8"/>
      <c r="AC53" s="8"/>
      <c r="AD53" s="8"/>
      <c r="AE53" s="8"/>
      <c r="AF53" s="8"/>
      <c r="AG53" s="8"/>
      <c r="AH53" s="8"/>
      <c r="AY53" s="50" t="s">
        <v>50</v>
      </c>
      <c r="BA53" s="32">
        <v>16</v>
      </c>
      <c r="BB53" s="30">
        <v>30.5</v>
      </c>
      <c r="BC53" s="30" t="s">
        <v>162</v>
      </c>
      <c r="BD53" s="85">
        <f t="shared" si="18"/>
        <v>16</v>
      </c>
      <c r="BE53" s="51">
        <v>2</v>
      </c>
      <c r="BF53" s="26">
        <v>3.9</v>
      </c>
      <c r="BG53" s="26">
        <v>1.05</v>
      </c>
      <c r="BH53" s="86">
        <f t="shared" si="19"/>
        <v>3.9</v>
      </c>
      <c r="BI53" s="51">
        <v>2</v>
      </c>
      <c r="BJ53" s="26">
        <v>8.8000000000000007</v>
      </c>
      <c r="BK53" s="26">
        <v>16.5</v>
      </c>
      <c r="BL53" s="26">
        <v>20</v>
      </c>
      <c r="BM53" s="86">
        <f t="shared" si="20"/>
        <v>16.5</v>
      </c>
      <c r="BN53" s="51">
        <v>2.5</v>
      </c>
      <c r="BO53" s="32">
        <v>1.5</v>
      </c>
      <c r="BP53" s="32">
        <v>3</v>
      </c>
      <c r="BQ53" s="32">
        <v>2</v>
      </c>
      <c r="BR53" s="32">
        <v>3</v>
      </c>
      <c r="BS53" s="32">
        <v>2</v>
      </c>
      <c r="BT53" s="32">
        <v>3</v>
      </c>
      <c r="BU53" s="32">
        <v>4</v>
      </c>
      <c r="BV53" s="32">
        <v>6</v>
      </c>
      <c r="BW53" s="32">
        <v>4.5</v>
      </c>
      <c r="BX53" s="32">
        <v>2</v>
      </c>
      <c r="BY53" s="32">
        <v>1.5</v>
      </c>
      <c r="BZ53" s="81">
        <f t="shared" si="21"/>
        <v>39</v>
      </c>
      <c r="CA53" s="82">
        <f t="shared" si="22"/>
        <v>39</v>
      </c>
    </row>
    <row r="54" spans="1:163" s="4" customFormat="1" ht="29.45" customHeight="1">
      <c r="A54" s="20">
        <v>47</v>
      </c>
      <c r="B54" s="21"/>
      <c r="C54" s="62"/>
      <c r="D54" s="23" t="str">
        <f t="shared" si="23"/>
        <v/>
      </c>
      <c r="E54" s="23" t="str">
        <f t="shared" si="24"/>
        <v/>
      </c>
      <c r="F54" s="23" t="str">
        <f t="shared" si="25"/>
        <v/>
      </c>
      <c r="G54" s="23" t="str">
        <f t="shared" si="26"/>
        <v/>
      </c>
      <c r="H54" s="23" t="str">
        <f t="shared" si="27"/>
        <v/>
      </c>
      <c r="I54" s="23" t="str">
        <f t="shared" si="28"/>
        <v/>
      </c>
      <c r="J54" s="23" t="str">
        <f t="shared" si="29"/>
        <v/>
      </c>
      <c r="K54" s="23" t="str">
        <f t="shared" si="30"/>
        <v/>
      </c>
      <c r="L54" s="23" t="str">
        <f t="shared" si="31"/>
        <v/>
      </c>
      <c r="M54" s="23" t="str">
        <f t="shared" si="32"/>
        <v/>
      </c>
      <c r="N54" s="23" t="str">
        <f t="shared" si="33"/>
        <v/>
      </c>
      <c r="O54" s="23" t="str">
        <f t="shared" si="34"/>
        <v/>
      </c>
      <c r="P54" s="23" t="str">
        <f t="shared" si="35"/>
        <v/>
      </c>
      <c r="Q54" s="23" t="str">
        <f t="shared" si="36"/>
        <v/>
      </c>
      <c r="R54" s="23" t="str">
        <f t="shared" si="37"/>
        <v/>
      </c>
      <c r="S54" s="23" t="str">
        <f t="shared" si="38"/>
        <v/>
      </c>
      <c r="T54" s="23" t="str">
        <f t="shared" si="39"/>
        <v/>
      </c>
      <c r="U54" s="24">
        <f t="shared" si="17"/>
        <v>0</v>
      </c>
      <c r="V54" s="89"/>
      <c r="W54" s="14"/>
      <c r="X54" s="14"/>
      <c r="Y54" s="14"/>
      <c r="Z54" s="14"/>
      <c r="AA54" s="8"/>
      <c r="AB54" s="8"/>
      <c r="AC54" s="8"/>
      <c r="AD54" s="8"/>
      <c r="AE54" s="8"/>
      <c r="AF54" s="8"/>
      <c r="AG54" s="8"/>
      <c r="AH54" s="8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50">
        <v>40</v>
      </c>
      <c r="AZ54" s="34"/>
      <c r="BA54" s="32">
        <v>16</v>
      </c>
      <c r="BB54" s="30">
        <v>30.5</v>
      </c>
      <c r="BC54" s="30" t="s">
        <v>162</v>
      </c>
      <c r="BD54" s="85">
        <f t="shared" si="18"/>
        <v>16</v>
      </c>
      <c r="BE54" s="51">
        <v>2</v>
      </c>
      <c r="BF54" s="26">
        <v>4</v>
      </c>
      <c r="BG54" s="26">
        <v>1.1000000000000001</v>
      </c>
      <c r="BH54" s="86">
        <f t="shared" si="19"/>
        <v>4</v>
      </c>
      <c r="BI54" s="51">
        <v>2.5</v>
      </c>
      <c r="BJ54" s="26">
        <v>8.8000000000000007</v>
      </c>
      <c r="BK54" s="26">
        <v>16.5</v>
      </c>
      <c r="BL54" s="26">
        <v>20</v>
      </c>
      <c r="BM54" s="86">
        <f t="shared" si="20"/>
        <v>16.5</v>
      </c>
      <c r="BN54" s="51">
        <v>2.5</v>
      </c>
      <c r="BO54" s="32">
        <v>2</v>
      </c>
      <c r="BP54" s="32">
        <v>3</v>
      </c>
      <c r="BQ54" s="32">
        <v>2</v>
      </c>
      <c r="BR54" s="32">
        <v>3</v>
      </c>
      <c r="BS54" s="32">
        <v>2</v>
      </c>
      <c r="BT54" s="32">
        <v>3</v>
      </c>
      <c r="BU54" s="32">
        <v>4</v>
      </c>
      <c r="BV54" s="32">
        <v>6</v>
      </c>
      <c r="BW54" s="32">
        <v>3.5</v>
      </c>
      <c r="BX54" s="32">
        <v>2.5</v>
      </c>
      <c r="BY54" s="32">
        <v>2</v>
      </c>
      <c r="BZ54" s="81">
        <f t="shared" si="21"/>
        <v>40</v>
      </c>
      <c r="CA54" s="82">
        <f t="shared" si="22"/>
        <v>40</v>
      </c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</row>
    <row r="55" spans="1:163" ht="29.45" customHeight="1">
      <c r="A55" s="20">
        <v>48</v>
      </c>
      <c r="B55" s="21"/>
      <c r="C55" s="62"/>
      <c r="D55" s="23" t="str">
        <f t="shared" si="23"/>
        <v/>
      </c>
      <c r="E55" s="23" t="str">
        <f t="shared" si="24"/>
        <v/>
      </c>
      <c r="F55" s="23" t="str">
        <f t="shared" si="25"/>
        <v/>
      </c>
      <c r="G55" s="23" t="str">
        <f t="shared" si="26"/>
        <v/>
      </c>
      <c r="H55" s="23" t="str">
        <f t="shared" si="27"/>
        <v/>
      </c>
      <c r="I55" s="23" t="str">
        <f t="shared" si="28"/>
        <v/>
      </c>
      <c r="J55" s="23" t="str">
        <f t="shared" si="29"/>
        <v/>
      </c>
      <c r="K55" s="23" t="str">
        <f t="shared" si="30"/>
        <v/>
      </c>
      <c r="L55" s="23" t="str">
        <f t="shared" si="31"/>
        <v/>
      </c>
      <c r="M55" s="23" t="str">
        <f t="shared" si="32"/>
        <v/>
      </c>
      <c r="N55" s="23" t="str">
        <f t="shared" si="33"/>
        <v/>
      </c>
      <c r="O55" s="23" t="str">
        <f t="shared" si="34"/>
        <v/>
      </c>
      <c r="P55" s="23" t="str">
        <f t="shared" si="35"/>
        <v/>
      </c>
      <c r="Q55" s="23" t="str">
        <f t="shared" si="36"/>
        <v/>
      </c>
      <c r="R55" s="23" t="str">
        <f t="shared" si="37"/>
        <v/>
      </c>
      <c r="S55" s="23" t="str">
        <f t="shared" si="38"/>
        <v/>
      </c>
      <c r="T55" s="23" t="str">
        <f t="shared" si="39"/>
        <v/>
      </c>
      <c r="U55" s="24">
        <f t="shared" si="17"/>
        <v>0</v>
      </c>
      <c r="V55" s="22"/>
      <c r="W55" s="14"/>
      <c r="X55" s="14"/>
      <c r="Y55" s="14"/>
      <c r="Z55" s="14"/>
      <c r="AA55" s="8"/>
      <c r="AB55" s="8"/>
      <c r="AC55" s="8"/>
      <c r="AD55" s="8"/>
      <c r="AE55" s="8"/>
      <c r="AF55" s="8"/>
      <c r="AG55" s="8"/>
      <c r="AH55" s="8"/>
      <c r="AY55" s="50" t="s">
        <v>51</v>
      </c>
      <c r="BA55" s="32">
        <v>15</v>
      </c>
      <c r="BB55" s="30">
        <v>29.5</v>
      </c>
      <c r="BC55" s="30" t="s">
        <v>160</v>
      </c>
      <c r="BD55" s="85">
        <f t="shared" si="18"/>
        <v>15</v>
      </c>
      <c r="BE55" s="51">
        <v>3</v>
      </c>
      <c r="BF55" s="26">
        <v>4.0999999999999996</v>
      </c>
      <c r="BG55" s="26">
        <v>1.1499999999999999</v>
      </c>
      <c r="BH55" s="86">
        <f t="shared" si="19"/>
        <v>4.0999999999999996</v>
      </c>
      <c r="BI55" s="51">
        <v>3</v>
      </c>
      <c r="BJ55" s="26">
        <v>8.6</v>
      </c>
      <c r="BK55" s="26">
        <v>16</v>
      </c>
      <c r="BL55" s="26">
        <v>17.5</v>
      </c>
      <c r="BM55" s="86">
        <f t="shared" si="20"/>
        <v>16</v>
      </c>
      <c r="BN55" s="51">
        <v>2</v>
      </c>
      <c r="BO55" s="32">
        <v>2</v>
      </c>
      <c r="BP55" s="32">
        <v>3</v>
      </c>
      <c r="BQ55" s="32">
        <v>2</v>
      </c>
      <c r="BR55" s="32">
        <v>2.5</v>
      </c>
      <c r="BS55" s="32">
        <v>2</v>
      </c>
      <c r="BT55" s="32">
        <v>2.5</v>
      </c>
      <c r="BU55" s="32">
        <v>4</v>
      </c>
      <c r="BV55" s="32">
        <v>6</v>
      </c>
      <c r="BW55" s="32">
        <v>3</v>
      </c>
      <c r="BX55" s="32">
        <v>3</v>
      </c>
      <c r="BY55" s="32">
        <v>2</v>
      </c>
      <c r="BZ55" s="81">
        <f t="shared" si="21"/>
        <v>40</v>
      </c>
      <c r="CA55" s="82">
        <f t="shared" si="22"/>
        <v>40</v>
      </c>
    </row>
    <row r="56" spans="1:163" s="4" customFormat="1" ht="29.45" customHeight="1">
      <c r="A56" s="20">
        <v>49</v>
      </c>
      <c r="B56" s="21"/>
      <c r="C56" s="62"/>
      <c r="D56" s="23" t="str">
        <f t="shared" si="23"/>
        <v/>
      </c>
      <c r="E56" s="23" t="str">
        <f t="shared" si="24"/>
        <v/>
      </c>
      <c r="F56" s="23" t="str">
        <f t="shared" si="25"/>
        <v/>
      </c>
      <c r="G56" s="23" t="str">
        <f t="shared" si="26"/>
        <v/>
      </c>
      <c r="H56" s="23" t="str">
        <f t="shared" si="27"/>
        <v/>
      </c>
      <c r="I56" s="23" t="str">
        <f t="shared" si="28"/>
        <v/>
      </c>
      <c r="J56" s="23" t="str">
        <f t="shared" si="29"/>
        <v/>
      </c>
      <c r="K56" s="23" t="str">
        <f t="shared" si="30"/>
        <v/>
      </c>
      <c r="L56" s="23" t="str">
        <f t="shared" si="31"/>
        <v/>
      </c>
      <c r="M56" s="23" t="str">
        <f t="shared" si="32"/>
        <v/>
      </c>
      <c r="N56" s="23" t="str">
        <f t="shared" si="33"/>
        <v/>
      </c>
      <c r="O56" s="23" t="str">
        <f t="shared" si="34"/>
        <v/>
      </c>
      <c r="P56" s="23" t="str">
        <f t="shared" si="35"/>
        <v/>
      </c>
      <c r="Q56" s="23" t="str">
        <f t="shared" si="36"/>
        <v/>
      </c>
      <c r="R56" s="23" t="str">
        <f t="shared" si="37"/>
        <v/>
      </c>
      <c r="S56" s="23" t="str">
        <f t="shared" si="38"/>
        <v/>
      </c>
      <c r="T56" s="23" t="str">
        <f t="shared" si="39"/>
        <v/>
      </c>
      <c r="U56" s="24">
        <f t="shared" si="17"/>
        <v>0</v>
      </c>
      <c r="V56" s="22"/>
      <c r="W56" s="14"/>
      <c r="X56" s="14"/>
      <c r="Y56" s="14"/>
      <c r="Z56" s="14"/>
      <c r="AA56" s="8"/>
      <c r="AB56" s="8"/>
      <c r="AC56" s="8"/>
      <c r="AD56" s="8"/>
      <c r="AE56" s="8"/>
      <c r="AF56" s="8"/>
      <c r="AG56" s="8"/>
      <c r="AH56" s="8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50" t="s">
        <v>52</v>
      </c>
      <c r="AZ56" s="34"/>
      <c r="BA56" s="32">
        <v>15</v>
      </c>
      <c r="BB56" s="30">
        <v>29.5</v>
      </c>
      <c r="BC56" s="30" t="s">
        <v>160</v>
      </c>
      <c r="BD56" s="85">
        <f t="shared" si="18"/>
        <v>15</v>
      </c>
      <c r="BE56" s="51">
        <v>3</v>
      </c>
      <c r="BF56" s="26">
        <v>3.9</v>
      </c>
      <c r="BG56" s="26">
        <v>1.05</v>
      </c>
      <c r="BH56" s="86">
        <f t="shared" si="19"/>
        <v>3.9</v>
      </c>
      <c r="BI56" s="51">
        <v>2</v>
      </c>
      <c r="BJ56" s="26">
        <v>8.8000000000000007</v>
      </c>
      <c r="BK56" s="26">
        <v>16.5</v>
      </c>
      <c r="BL56" s="26">
        <v>20</v>
      </c>
      <c r="BM56" s="86">
        <f t="shared" si="20"/>
        <v>16.5</v>
      </c>
      <c r="BN56" s="51">
        <v>2.5</v>
      </c>
      <c r="BO56" s="32">
        <v>2</v>
      </c>
      <c r="BP56" s="32">
        <v>2.5</v>
      </c>
      <c r="BQ56" s="32">
        <v>2</v>
      </c>
      <c r="BR56" s="32">
        <v>3</v>
      </c>
      <c r="BS56" s="32">
        <v>2</v>
      </c>
      <c r="BT56" s="32">
        <v>3</v>
      </c>
      <c r="BU56" s="32">
        <v>4</v>
      </c>
      <c r="BV56" s="32">
        <v>5</v>
      </c>
      <c r="BW56" s="32">
        <v>4</v>
      </c>
      <c r="BX56" s="32">
        <v>3</v>
      </c>
      <c r="BY56" s="32">
        <v>2</v>
      </c>
      <c r="BZ56" s="81">
        <f t="shared" si="21"/>
        <v>40</v>
      </c>
      <c r="CA56" s="82">
        <f t="shared" si="22"/>
        <v>40</v>
      </c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</row>
    <row r="57" spans="1:163" ht="29.45" customHeight="1">
      <c r="A57" s="20">
        <v>50</v>
      </c>
      <c r="B57" s="21"/>
      <c r="C57" s="62"/>
      <c r="D57" s="23" t="str">
        <f t="shared" si="23"/>
        <v/>
      </c>
      <c r="E57" s="23" t="str">
        <f t="shared" si="24"/>
        <v/>
      </c>
      <c r="F57" s="23" t="str">
        <f t="shared" si="25"/>
        <v/>
      </c>
      <c r="G57" s="23" t="str">
        <f t="shared" si="26"/>
        <v/>
      </c>
      <c r="H57" s="23" t="str">
        <f t="shared" si="27"/>
        <v/>
      </c>
      <c r="I57" s="23" t="str">
        <f t="shared" si="28"/>
        <v/>
      </c>
      <c r="J57" s="23" t="str">
        <f t="shared" si="29"/>
        <v/>
      </c>
      <c r="K57" s="23" t="str">
        <f t="shared" si="30"/>
        <v/>
      </c>
      <c r="L57" s="23" t="str">
        <f t="shared" si="31"/>
        <v/>
      </c>
      <c r="M57" s="23" t="str">
        <f t="shared" si="32"/>
        <v/>
      </c>
      <c r="N57" s="23" t="str">
        <f t="shared" si="33"/>
        <v/>
      </c>
      <c r="O57" s="23" t="str">
        <f t="shared" si="34"/>
        <v/>
      </c>
      <c r="P57" s="23" t="str">
        <f t="shared" si="35"/>
        <v/>
      </c>
      <c r="Q57" s="23" t="str">
        <f t="shared" si="36"/>
        <v/>
      </c>
      <c r="R57" s="23" t="str">
        <f t="shared" si="37"/>
        <v/>
      </c>
      <c r="S57" s="23" t="str">
        <f t="shared" si="38"/>
        <v/>
      </c>
      <c r="T57" s="23" t="str">
        <f t="shared" si="39"/>
        <v/>
      </c>
      <c r="U57" s="24">
        <f t="shared" si="17"/>
        <v>0</v>
      </c>
      <c r="V57" s="22"/>
      <c r="W57" s="14"/>
      <c r="X57" s="14"/>
      <c r="Y57" s="14"/>
      <c r="Z57" s="14"/>
      <c r="AA57" s="8"/>
      <c r="AB57" s="8"/>
      <c r="AC57" s="8"/>
      <c r="AD57" s="8"/>
      <c r="AE57" s="8"/>
      <c r="AF57" s="8"/>
      <c r="AG57" s="8"/>
      <c r="AH57" s="8"/>
      <c r="AY57" s="50">
        <v>41</v>
      </c>
      <c r="BA57" s="32">
        <v>16</v>
      </c>
      <c r="BB57" s="30">
        <v>30.5</v>
      </c>
      <c r="BC57" s="30" t="s">
        <v>162</v>
      </c>
      <c r="BD57" s="85">
        <f t="shared" si="18"/>
        <v>16</v>
      </c>
      <c r="BE57" s="51">
        <v>2</v>
      </c>
      <c r="BF57" s="26">
        <v>4</v>
      </c>
      <c r="BG57" s="26">
        <v>1.1000000000000001</v>
      </c>
      <c r="BH57" s="86">
        <f t="shared" si="19"/>
        <v>4</v>
      </c>
      <c r="BI57" s="51">
        <v>2.5</v>
      </c>
      <c r="BJ57" s="26">
        <v>8.8000000000000007</v>
      </c>
      <c r="BK57" s="26">
        <v>16.5</v>
      </c>
      <c r="BL57" s="26">
        <v>20</v>
      </c>
      <c r="BM57" s="86">
        <f t="shared" si="20"/>
        <v>16.5</v>
      </c>
      <c r="BN57" s="51">
        <v>2.5</v>
      </c>
      <c r="BO57" s="32">
        <v>2</v>
      </c>
      <c r="BP57" s="32">
        <v>3</v>
      </c>
      <c r="BQ57" s="32">
        <v>2</v>
      </c>
      <c r="BR57" s="32">
        <v>3</v>
      </c>
      <c r="BS57" s="32">
        <v>2</v>
      </c>
      <c r="BT57" s="32">
        <v>3</v>
      </c>
      <c r="BU57" s="32">
        <v>4</v>
      </c>
      <c r="BV57" s="32">
        <v>6</v>
      </c>
      <c r="BW57" s="32">
        <v>4</v>
      </c>
      <c r="BX57" s="32">
        <v>3</v>
      </c>
      <c r="BY57" s="32">
        <v>2</v>
      </c>
      <c r="BZ57" s="81">
        <f t="shared" si="21"/>
        <v>41</v>
      </c>
      <c r="CA57" s="82">
        <f t="shared" si="22"/>
        <v>41</v>
      </c>
    </row>
    <row r="58" spans="1:163" s="4" customFormat="1" ht="29.45" customHeight="1">
      <c r="A58" s="20">
        <v>51</v>
      </c>
      <c r="B58" s="21"/>
      <c r="C58" s="62"/>
      <c r="D58" s="23" t="str">
        <f t="shared" si="23"/>
        <v/>
      </c>
      <c r="E58" s="23" t="str">
        <f t="shared" si="24"/>
        <v/>
      </c>
      <c r="F58" s="23" t="str">
        <f t="shared" si="25"/>
        <v/>
      </c>
      <c r="G58" s="23" t="str">
        <f t="shared" si="26"/>
        <v/>
      </c>
      <c r="H58" s="23" t="str">
        <f t="shared" si="27"/>
        <v/>
      </c>
      <c r="I58" s="23" t="str">
        <f t="shared" si="28"/>
        <v/>
      </c>
      <c r="J58" s="23" t="str">
        <f t="shared" si="29"/>
        <v/>
      </c>
      <c r="K58" s="23" t="str">
        <f t="shared" si="30"/>
        <v/>
      </c>
      <c r="L58" s="23" t="str">
        <f t="shared" si="31"/>
        <v/>
      </c>
      <c r="M58" s="23" t="str">
        <f t="shared" si="32"/>
        <v/>
      </c>
      <c r="N58" s="23" t="str">
        <f t="shared" si="33"/>
        <v/>
      </c>
      <c r="O58" s="23" t="str">
        <f t="shared" si="34"/>
        <v/>
      </c>
      <c r="P58" s="23" t="str">
        <f t="shared" si="35"/>
        <v/>
      </c>
      <c r="Q58" s="23" t="str">
        <f t="shared" si="36"/>
        <v/>
      </c>
      <c r="R58" s="23" t="str">
        <f t="shared" si="37"/>
        <v/>
      </c>
      <c r="S58" s="23" t="str">
        <f t="shared" si="38"/>
        <v/>
      </c>
      <c r="T58" s="23" t="str">
        <f t="shared" si="39"/>
        <v/>
      </c>
      <c r="U58" s="24">
        <f t="shared" si="17"/>
        <v>0</v>
      </c>
      <c r="V58" s="22"/>
      <c r="W58" s="14"/>
      <c r="X58" s="14"/>
      <c r="Y58" s="14"/>
      <c r="Z58" s="14"/>
      <c r="AA58" s="8"/>
      <c r="AB58" s="8"/>
      <c r="AC58" s="8"/>
      <c r="AD58" s="8"/>
      <c r="AE58" s="8"/>
      <c r="AF58" s="8"/>
      <c r="AG58" s="8"/>
      <c r="AH58" s="8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50" t="s">
        <v>53</v>
      </c>
      <c r="AZ58" s="34"/>
      <c r="BA58" s="32">
        <v>15</v>
      </c>
      <c r="BB58" s="30">
        <v>29.5</v>
      </c>
      <c r="BC58" s="30" t="s">
        <v>160</v>
      </c>
      <c r="BD58" s="85">
        <f t="shared" si="18"/>
        <v>15</v>
      </c>
      <c r="BE58" s="51">
        <v>3</v>
      </c>
      <c r="BF58" s="26">
        <v>4.0999999999999996</v>
      </c>
      <c r="BG58" s="26">
        <v>1.1499999999999999</v>
      </c>
      <c r="BH58" s="86">
        <f t="shared" si="19"/>
        <v>4.0999999999999996</v>
      </c>
      <c r="BI58" s="51">
        <v>3</v>
      </c>
      <c r="BJ58" s="26">
        <v>8.6</v>
      </c>
      <c r="BK58" s="26">
        <v>16</v>
      </c>
      <c r="BL58" s="26">
        <v>17.5</v>
      </c>
      <c r="BM58" s="86">
        <f t="shared" si="20"/>
        <v>16</v>
      </c>
      <c r="BN58" s="51">
        <v>2</v>
      </c>
      <c r="BO58" s="32">
        <v>2</v>
      </c>
      <c r="BP58" s="32">
        <v>3</v>
      </c>
      <c r="BQ58" s="32">
        <v>2</v>
      </c>
      <c r="BR58" s="32">
        <v>3</v>
      </c>
      <c r="BS58" s="32">
        <v>2</v>
      </c>
      <c r="BT58" s="32">
        <v>3</v>
      </c>
      <c r="BU58" s="32">
        <v>4</v>
      </c>
      <c r="BV58" s="32">
        <v>6</v>
      </c>
      <c r="BW58" s="32">
        <v>3</v>
      </c>
      <c r="BX58" s="32">
        <v>3</v>
      </c>
      <c r="BY58" s="32">
        <v>2</v>
      </c>
      <c r="BZ58" s="81">
        <f t="shared" si="21"/>
        <v>41</v>
      </c>
      <c r="CA58" s="82">
        <f t="shared" si="22"/>
        <v>41</v>
      </c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</row>
    <row r="59" spans="1:163" ht="29.45" customHeight="1">
      <c r="A59" s="20">
        <v>52</v>
      </c>
      <c r="B59" s="21"/>
      <c r="C59" s="62"/>
      <c r="D59" s="23" t="str">
        <f t="shared" si="23"/>
        <v/>
      </c>
      <c r="E59" s="23" t="str">
        <f t="shared" si="24"/>
        <v/>
      </c>
      <c r="F59" s="23" t="str">
        <f t="shared" si="25"/>
        <v/>
      </c>
      <c r="G59" s="23" t="str">
        <f t="shared" si="26"/>
        <v/>
      </c>
      <c r="H59" s="23" t="str">
        <f t="shared" si="27"/>
        <v/>
      </c>
      <c r="I59" s="23" t="str">
        <f t="shared" si="28"/>
        <v/>
      </c>
      <c r="J59" s="23" t="str">
        <f t="shared" si="29"/>
        <v/>
      </c>
      <c r="K59" s="23" t="str">
        <f t="shared" si="30"/>
        <v/>
      </c>
      <c r="L59" s="23" t="str">
        <f t="shared" si="31"/>
        <v/>
      </c>
      <c r="M59" s="23" t="str">
        <f t="shared" si="32"/>
        <v/>
      </c>
      <c r="N59" s="23" t="str">
        <f t="shared" si="33"/>
        <v/>
      </c>
      <c r="O59" s="23" t="str">
        <f t="shared" si="34"/>
        <v/>
      </c>
      <c r="P59" s="23" t="str">
        <f t="shared" si="35"/>
        <v/>
      </c>
      <c r="Q59" s="23" t="str">
        <f t="shared" si="36"/>
        <v/>
      </c>
      <c r="R59" s="23" t="str">
        <f t="shared" si="37"/>
        <v/>
      </c>
      <c r="S59" s="23" t="str">
        <f t="shared" si="38"/>
        <v/>
      </c>
      <c r="T59" s="23" t="str">
        <f t="shared" si="39"/>
        <v/>
      </c>
      <c r="U59" s="24">
        <f t="shared" si="17"/>
        <v>0</v>
      </c>
      <c r="V59" s="22"/>
      <c r="W59" s="14"/>
      <c r="X59" s="14"/>
      <c r="Y59" s="14"/>
      <c r="Z59" s="14"/>
      <c r="AA59" s="8"/>
      <c r="AB59" s="8"/>
      <c r="AC59" s="8"/>
      <c r="AD59" s="8"/>
      <c r="AE59" s="8"/>
      <c r="AF59" s="8"/>
      <c r="AG59" s="8"/>
      <c r="AH59" s="8"/>
      <c r="AY59" s="50" t="s">
        <v>54</v>
      </c>
      <c r="BA59" s="32">
        <v>15.5</v>
      </c>
      <c r="BB59" s="30">
        <v>30</v>
      </c>
      <c r="BC59" s="30" t="s">
        <v>161</v>
      </c>
      <c r="BD59" s="85">
        <f t="shared" si="18"/>
        <v>15.5</v>
      </c>
      <c r="BE59" s="51">
        <v>2.5</v>
      </c>
      <c r="BF59" s="26">
        <v>3.9</v>
      </c>
      <c r="BG59" s="26">
        <v>1.05</v>
      </c>
      <c r="BH59" s="86">
        <f t="shared" si="19"/>
        <v>3.9</v>
      </c>
      <c r="BI59" s="51">
        <v>2</v>
      </c>
      <c r="BJ59" s="26">
        <v>8.8000000000000007</v>
      </c>
      <c r="BK59" s="26">
        <v>16.5</v>
      </c>
      <c r="BL59" s="26">
        <v>20</v>
      </c>
      <c r="BM59" s="86">
        <f t="shared" si="20"/>
        <v>16.5</v>
      </c>
      <c r="BN59" s="51">
        <v>2.5</v>
      </c>
      <c r="BO59" s="32">
        <v>2</v>
      </c>
      <c r="BP59" s="32">
        <v>3</v>
      </c>
      <c r="BQ59" s="32">
        <v>2</v>
      </c>
      <c r="BR59" s="32">
        <v>3</v>
      </c>
      <c r="BS59" s="32">
        <v>2</v>
      </c>
      <c r="BT59" s="32">
        <v>3</v>
      </c>
      <c r="BU59" s="32">
        <v>4</v>
      </c>
      <c r="BV59" s="32">
        <v>5</v>
      </c>
      <c r="BW59" s="32">
        <v>5</v>
      </c>
      <c r="BX59" s="32">
        <v>3</v>
      </c>
      <c r="BY59" s="32">
        <v>2</v>
      </c>
      <c r="BZ59" s="81">
        <f t="shared" si="21"/>
        <v>41</v>
      </c>
      <c r="CA59" s="82">
        <f t="shared" si="22"/>
        <v>41</v>
      </c>
    </row>
    <row r="60" spans="1:163" s="4" customFormat="1" ht="29.45" customHeight="1">
      <c r="A60" s="20">
        <v>53</v>
      </c>
      <c r="B60" s="21"/>
      <c r="C60" s="62"/>
      <c r="D60" s="23" t="str">
        <f t="shared" si="23"/>
        <v/>
      </c>
      <c r="E60" s="23" t="str">
        <f t="shared" si="24"/>
        <v/>
      </c>
      <c r="F60" s="23" t="str">
        <f t="shared" si="25"/>
        <v/>
      </c>
      <c r="G60" s="23" t="str">
        <f t="shared" si="26"/>
        <v/>
      </c>
      <c r="H60" s="23" t="str">
        <f t="shared" si="27"/>
        <v/>
      </c>
      <c r="I60" s="23" t="str">
        <f t="shared" si="28"/>
        <v/>
      </c>
      <c r="J60" s="23" t="str">
        <f t="shared" si="29"/>
        <v/>
      </c>
      <c r="K60" s="23" t="str">
        <f t="shared" si="30"/>
        <v/>
      </c>
      <c r="L60" s="23" t="str">
        <f t="shared" si="31"/>
        <v/>
      </c>
      <c r="M60" s="23" t="str">
        <f t="shared" si="32"/>
        <v/>
      </c>
      <c r="N60" s="23" t="str">
        <f t="shared" si="33"/>
        <v/>
      </c>
      <c r="O60" s="23" t="str">
        <f t="shared" si="34"/>
        <v/>
      </c>
      <c r="P60" s="23" t="str">
        <f t="shared" si="35"/>
        <v/>
      </c>
      <c r="Q60" s="23" t="str">
        <f t="shared" si="36"/>
        <v/>
      </c>
      <c r="R60" s="23" t="str">
        <f t="shared" si="37"/>
        <v/>
      </c>
      <c r="S60" s="23" t="str">
        <f t="shared" si="38"/>
        <v/>
      </c>
      <c r="T60" s="23" t="str">
        <f t="shared" si="39"/>
        <v/>
      </c>
      <c r="U60" s="24">
        <f t="shared" si="17"/>
        <v>0</v>
      </c>
      <c r="V60" s="22"/>
      <c r="W60" s="14"/>
      <c r="X60" s="14"/>
      <c r="Y60" s="14"/>
      <c r="Z60" s="14"/>
      <c r="AA60" s="8"/>
      <c r="AB60" s="8"/>
      <c r="AC60" s="8"/>
      <c r="AD60" s="8"/>
      <c r="AE60" s="8"/>
      <c r="AF60" s="8"/>
      <c r="AG60" s="8"/>
      <c r="AH60" s="8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50">
        <v>42</v>
      </c>
      <c r="AZ60" s="34"/>
      <c r="BA60" s="32">
        <v>16</v>
      </c>
      <c r="BB60" s="30">
        <v>30.5</v>
      </c>
      <c r="BC60" s="30" t="s">
        <v>162</v>
      </c>
      <c r="BD60" s="85">
        <f t="shared" si="18"/>
        <v>16</v>
      </c>
      <c r="BE60" s="51">
        <v>2</v>
      </c>
      <c r="BF60" s="26">
        <v>4.0999999999999996</v>
      </c>
      <c r="BG60" s="26">
        <v>1.1499999999999999</v>
      </c>
      <c r="BH60" s="86">
        <f t="shared" si="19"/>
        <v>4.0999999999999996</v>
      </c>
      <c r="BI60" s="51">
        <v>3</v>
      </c>
      <c r="BJ60" s="26">
        <v>9</v>
      </c>
      <c r="BK60" s="26">
        <v>17</v>
      </c>
      <c r="BL60" s="26">
        <v>25</v>
      </c>
      <c r="BM60" s="86">
        <f t="shared" si="20"/>
        <v>17</v>
      </c>
      <c r="BN60" s="51">
        <v>3</v>
      </c>
      <c r="BO60" s="32">
        <v>2</v>
      </c>
      <c r="BP60" s="32">
        <v>3</v>
      </c>
      <c r="BQ60" s="32">
        <v>2</v>
      </c>
      <c r="BR60" s="32">
        <v>3</v>
      </c>
      <c r="BS60" s="32">
        <v>2</v>
      </c>
      <c r="BT60" s="32">
        <v>3</v>
      </c>
      <c r="BU60" s="32">
        <v>4</v>
      </c>
      <c r="BV60" s="32">
        <v>6</v>
      </c>
      <c r="BW60" s="32">
        <v>4</v>
      </c>
      <c r="BX60" s="32">
        <v>3</v>
      </c>
      <c r="BY60" s="32">
        <v>2</v>
      </c>
      <c r="BZ60" s="81">
        <f t="shared" si="21"/>
        <v>42</v>
      </c>
      <c r="CA60" s="82">
        <f t="shared" si="22"/>
        <v>42</v>
      </c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</row>
    <row r="61" spans="1:163" ht="29.45" customHeight="1">
      <c r="A61" s="20">
        <v>54</v>
      </c>
      <c r="B61" s="21"/>
      <c r="C61" s="62"/>
      <c r="D61" s="23" t="str">
        <f t="shared" si="23"/>
        <v/>
      </c>
      <c r="E61" s="23" t="str">
        <f t="shared" si="24"/>
        <v/>
      </c>
      <c r="F61" s="23" t="str">
        <f t="shared" si="25"/>
        <v/>
      </c>
      <c r="G61" s="23" t="str">
        <f t="shared" si="26"/>
        <v/>
      </c>
      <c r="H61" s="23" t="str">
        <f t="shared" si="27"/>
        <v/>
      </c>
      <c r="I61" s="23" t="str">
        <f t="shared" si="28"/>
        <v/>
      </c>
      <c r="J61" s="23" t="str">
        <f t="shared" si="29"/>
        <v/>
      </c>
      <c r="K61" s="23" t="str">
        <f t="shared" si="30"/>
        <v/>
      </c>
      <c r="L61" s="23" t="str">
        <f t="shared" si="31"/>
        <v/>
      </c>
      <c r="M61" s="23" t="str">
        <f t="shared" si="32"/>
        <v/>
      </c>
      <c r="N61" s="23" t="str">
        <f t="shared" si="33"/>
        <v/>
      </c>
      <c r="O61" s="23" t="str">
        <f t="shared" si="34"/>
        <v/>
      </c>
      <c r="P61" s="23" t="str">
        <f t="shared" si="35"/>
        <v/>
      </c>
      <c r="Q61" s="23" t="str">
        <f t="shared" si="36"/>
        <v/>
      </c>
      <c r="R61" s="23" t="str">
        <f t="shared" si="37"/>
        <v/>
      </c>
      <c r="S61" s="23" t="str">
        <f t="shared" si="38"/>
        <v/>
      </c>
      <c r="T61" s="23" t="str">
        <f t="shared" si="39"/>
        <v/>
      </c>
      <c r="U61" s="24">
        <f t="shared" si="17"/>
        <v>0</v>
      </c>
      <c r="V61" s="22"/>
      <c r="W61" s="14"/>
      <c r="X61" s="14"/>
      <c r="Y61" s="14"/>
      <c r="Z61" s="14"/>
      <c r="AA61" s="8"/>
      <c r="AB61" s="8"/>
      <c r="AC61" s="8"/>
      <c r="AD61" s="8"/>
      <c r="AE61" s="8"/>
      <c r="AF61" s="8"/>
      <c r="AG61" s="8"/>
      <c r="AH61" s="8"/>
      <c r="AY61" s="50" t="s">
        <v>56</v>
      </c>
      <c r="BA61" s="32">
        <v>15</v>
      </c>
      <c r="BB61" s="30">
        <v>29.5</v>
      </c>
      <c r="BC61" s="30" t="s">
        <v>160</v>
      </c>
      <c r="BD61" s="85">
        <f t="shared" si="18"/>
        <v>15</v>
      </c>
      <c r="BE61" s="51">
        <v>3</v>
      </c>
      <c r="BF61" s="26">
        <v>4.0999999999999996</v>
      </c>
      <c r="BG61" s="26">
        <v>1.1499999999999999</v>
      </c>
      <c r="BH61" s="86">
        <f t="shared" si="19"/>
        <v>4.0999999999999996</v>
      </c>
      <c r="BI61" s="51">
        <v>3</v>
      </c>
      <c r="BJ61" s="26">
        <v>9</v>
      </c>
      <c r="BK61" s="26">
        <v>17</v>
      </c>
      <c r="BL61" s="26">
        <v>25</v>
      </c>
      <c r="BM61" s="86">
        <f t="shared" si="20"/>
        <v>17</v>
      </c>
      <c r="BN61" s="51">
        <v>3</v>
      </c>
      <c r="BO61" s="32">
        <v>2</v>
      </c>
      <c r="BP61" s="32">
        <v>3</v>
      </c>
      <c r="BQ61" s="32">
        <v>2</v>
      </c>
      <c r="BR61" s="32">
        <v>3</v>
      </c>
      <c r="BS61" s="32">
        <v>2</v>
      </c>
      <c r="BT61" s="32">
        <v>3</v>
      </c>
      <c r="BU61" s="32">
        <v>4</v>
      </c>
      <c r="BV61" s="32">
        <v>6</v>
      </c>
      <c r="BW61" s="32">
        <v>3</v>
      </c>
      <c r="BX61" s="32">
        <v>3</v>
      </c>
      <c r="BY61" s="32">
        <v>2</v>
      </c>
      <c r="BZ61" s="81">
        <f t="shared" si="21"/>
        <v>42</v>
      </c>
      <c r="CA61" s="82">
        <f t="shared" si="22"/>
        <v>42</v>
      </c>
    </row>
    <row r="62" spans="1:163" s="4" customFormat="1" ht="29.45" customHeight="1">
      <c r="A62" s="20">
        <v>55</v>
      </c>
      <c r="B62" s="21"/>
      <c r="C62" s="62"/>
      <c r="D62" s="23" t="str">
        <f t="shared" si="23"/>
        <v/>
      </c>
      <c r="E62" s="23" t="str">
        <f t="shared" si="24"/>
        <v/>
      </c>
      <c r="F62" s="23" t="str">
        <f t="shared" si="25"/>
        <v/>
      </c>
      <c r="G62" s="23" t="str">
        <f t="shared" si="26"/>
        <v/>
      </c>
      <c r="H62" s="23" t="str">
        <f t="shared" si="27"/>
        <v/>
      </c>
      <c r="I62" s="23" t="str">
        <f t="shared" si="28"/>
        <v/>
      </c>
      <c r="J62" s="23" t="str">
        <f t="shared" si="29"/>
        <v/>
      </c>
      <c r="K62" s="23" t="str">
        <f t="shared" si="30"/>
        <v/>
      </c>
      <c r="L62" s="23" t="str">
        <f t="shared" si="31"/>
        <v/>
      </c>
      <c r="M62" s="23" t="str">
        <f t="shared" si="32"/>
        <v/>
      </c>
      <c r="N62" s="23" t="str">
        <f t="shared" si="33"/>
        <v/>
      </c>
      <c r="O62" s="23" t="str">
        <f t="shared" si="34"/>
        <v/>
      </c>
      <c r="P62" s="23" t="str">
        <f t="shared" si="35"/>
        <v/>
      </c>
      <c r="Q62" s="23" t="str">
        <f t="shared" si="36"/>
        <v/>
      </c>
      <c r="R62" s="23" t="str">
        <f t="shared" si="37"/>
        <v/>
      </c>
      <c r="S62" s="23" t="str">
        <f t="shared" si="38"/>
        <v/>
      </c>
      <c r="T62" s="23" t="str">
        <f t="shared" si="39"/>
        <v/>
      </c>
      <c r="U62" s="24">
        <f t="shared" si="17"/>
        <v>0</v>
      </c>
      <c r="V62" s="22"/>
      <c r="W62" s="14"/>
      <c r="X62" s="14"/>
      <c r="Y62" s="14"/>
      <c r="Z62" s="14"/>
      <c r="AA62" s="8"/>
      <c r="AB62" s="8"/>
      <c r="AC62" s="8"/>
      <c r="AD62" s="8"/>
      <c r="AE62" s="8"/>
      <c r="AF62" s="8"/>
      <c r="AG62" s="8"/>
      <c r="AH62" s="8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50" t="s">
        <v>55</v>
      </c>
      <c r="AZ62" s="34"/>
      <c r="BA62" s="32">
        <v>14.5</v>
      </c>
      <c r="BB62" s="30">
        <v>29</v>
      </c>
      <c r="BC62" s="30" t="s">
        <v>159</v>
      </c>
      <c r="BD62" s="85">
        <f t="shared" si="18"/>
        <v>14.5</v>
      </c>
      <c r="BE62" s="51">
        <v>3.5</v>
      </c>
      <c r="BF62" s="26">
        <v>3.9</v>
      </c>
      <c r="BG62" s="26">
        <v>1.05</v>
      </c>
      <c r="BH62" s="86">
        <f t="shared" si="19"/>
        <v>3.9</v>
      </c>
      <c r="BI62" s="51">
        <v>2</v>
      </c>
      <c r="BJ62" s="26">
        <v>8.6</v>
      </c>
      <c r="BK62" s="26">
        <v>16</v>
      </c>
      <c r="BL62" s="26">
        <v>17.5</v>
      </c>
      <c r="BM62" s="86">
        <f t="shared" si="20"/>
        <v>16</v>
      </c>
      <c r="BN62" s="51">
        <v>2</v>
      </c>
      <c r="BO62" s="32">
        <v>2</v>
      </c>
      <c r="BP62" s="32">
        <v>3</v>
      </c>
      <c r="BQ62" s="32">
        <v>2</v>
      </c>
      <c r="BR62" s="32">
        <v>3</v>
      </c>
      <c r="BS62" s="32">
        <v>2</v>
      </c>
      <c r="BT62" s="32">
        <v>3</v>
      </c>
      <c r="BU62" s="32">
        <v>4</v>
      </c>
      <c r="BV62" s="32">
        <v>5.5</v>
      </c>
      <c r="BW62" s="32">
        <v>5</v>
      </c>
      <c r="BX62" s="32">
        <v>3</v>
      </c>
      <c r="BY62" s="32">
        <v>2</v>
      </c>
      <c r="BZ62" s="81">
        <f t="shared" si="21"/>
        <v>42</v>
      </c>
      <c r="CA62" s="82">
        <f t="shared" si="22"/>
        <v>42</v>
      </c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</row>
    <row r="63" spans="1:163" ht="29.45" customHeight="1">
      <c r="A63" s="20">
        <v>56</v>
      </c>
      <c r="B63" s="21"/>
      <c r="C63" s="62"/>
      <c r="D63" s="23" t="str">
        <f t="shared" si="23"/>
        <v/>
      </c>
      <c r="E63" s="23" t="str">
        <f t="shared" si="24"/>
        <v/>
      </c>
      <c r="F63" s="23" t="str">
        <f t="shared" si="25"/>
        <v/>
      </c>
      <c r="G63" s="23" t="str">
        <f t="shared" si="26"/>
        <v/>
      </c>
      <c r="H63" s="23" t="str">
        <f t="shared" si="27"/>
        <v/>
      </c>
      <c r="I63" s="23" t="str">
        <f t="shared" si="28"/>
        <v/>
      </c>
      <c r="J63" s="23" t="str">
        <f t="shared" si="29"/>
        <v/>
      </c>
      <c r="K63" s="23" t="str">
        <f t="shared" si="30"/>
        <v/>
      </c>
      <c r="L63" s="23" t="str">
        <f t="shared" si="31"/>
        <v/>
      </c>
      <c r="M63" s="23" t="str">
        <f t="shared" si="32"/>
        <v/>
      </c>
      <c r="N63" s="23" t="str">
        <f t="shared" si="33"/>
        <v/>
      </c>
      <c r="O63" s="23" t="str">
        <f t="shared" si="34"/>
        <v/>
      </c>
      <c r="P63" s="23" t="str">
        <f t="shared" si="35"/>
        <v/>
      </c>
      <c r="Q63" s="23" t="str">
        <f t="shared" si="36"/>
        <v/>
      </c>
      <c r="R63" s="23" t="str">
        <f t="shared" si="37"/>
        <v/>
      </c>
      <c r="S63" s="23" t="str">
        <f t="shared" si="38"/>
        <v/>
      </c>
      <c r="T63" s="23" t="str">
        <f t="shared" si="39"/>
        <v/>
      </c>
      <c r="U63" s="24">
        <f t="shared" si="17"/>
        <v>0</v>
      </c>
      <c r="V63" s="22"/>
      <c r="W63" s="14"/>
      <c r="X63" s="14"/>
      <c r="Y63" s="14"/>
      <c r="Z63" s="14"/>
      <c r="AA63" s="8"/>
      <c r="AB63" s="8"/>
      <c r="AC63" s="8"/>
      <c r="AD63" s="8"/>
      <c r="AE63" s="8"/>
      <c r="AF63" s="8"/>
      <c r="AG63" s="8"/>
      <c r="AH63" s="8"/>
      <c r="AY63" s="50">
        <v>43</v>
      </c>
      <c r="BA63" s="32">
        <v>16</v>
      </c>
      <c r="BB63" s="30">
        <v>30.5</v>
      </c>
      <c r="BC63" s="30" t="s">
        <v>162</v>
      </c>
      <c r="BD63" s="85">
        <f t="shared" si="18"/>
        <v>16</v>
      </c>
      <c r="BE63" s="51">
        <v>2</v>
      </c>
      <c r="BF63" s="26">
        <v>4.0999999999999996</v>
      </c>
      <c r="BG63" s="26">
        <v>1.1499999999999999</v>
      </c>
      <c r="BH63" s="86">
        <f t="shared" si="19"/>
        <v>4.0999999999999996</v>
      </c>
      <c r="BI63" s="51">
        <v>3</v>
      </c>
      <c r="BJ63" s="26">
        <v>9</v>
      </c>
      <c r="BK63" s="26">
        <v>17</v>
      </c>
      <c r="BL63" s="26">
        <v>25</v>
      </c>
      <c r="BM63" s="86">
        <f t="shared" si="20"/>
        <v>17</v>
      </c>
      <c r="BN63" s="51">
        <v>3</v>
      </c>
      <c r="BO63" s="32">
        <v>2</v>
      </c>
      <c r="BP63" s="32">
        <v>3</v>
      </c>
      <c r="BQ63" s="32">
        <v>2</v>
      </c>
      <c r="BR63" s="32">
        <v>3</v>
      </c>
      <c r="BS63" s="32">
        <v>2</v>
      </c>
      <c r="BT63" s="32">
        <v>3</v>
      </c>
      <c r="BU63" s="32">
        <v>4</v>
      </c>
      <c r="BV63" s="32">
        <v>6</v>
      </c>
      <c r="BW63" s="32">
        <v>5</v>
      </c>
      <c r="BX63" s="32">
        <v>3</v>
      </c>
      <c r="BY63" s="32">
        <v>2</v>
      </c>
      <c r="BZ63" s="81">
        <f t="shared" si="21"/>
        <v>43</v>
      </c>
      <c r="CA63" s="82">
        <f t="shared" si="22"/>
        <v>43</v>
      </c>
    </row>
    <row r="64" spans="1:163" s="4" customFormat="1" ht="29.45" customHeight="1">
      <c r="A64" s="20">
        <v>57</v>
      </c>
      <c r="B64" s="21"/>
      <c r="C64" s="62"/>
      <c r="D64" s="23" t="str">
        <f t="shared" si="23"/>
        <v/>
      </c>
      <c r="E64" s="23" t="str">
        <f t="shared" si="24"/>
        <v/>
      </c>
      <c r="F64" s="23" t="str">
        <f t="shared" si="25"/>
        <v/>
      </c>
      <c r="G64" s="23" t="str">
        <f t="shared" si="26"/>
        <v/>
      </c>
      <c r="H64" s="23" t="str">
        <f t="shared" si="27"/>
        <v/>
      </c>
      <c r="I64" s="23" t="str">
        <f t="shared" si="28"/>
        <v/>
      </c>
      <c r="J64" s="23" t="str">
        <f t="shared" si="29"/>
        <v/>
      </c>
      <c r="K64" s="23" t="str">
        <f t="shared" si="30"/>
        <v/>
      </c>
      <c r="L64" s="23" t="str">
        <f t="shared" si="31"/>
        <v/>
      </c>
      <c r="M64" s="23" t="str">
        <f t="shared" si="32"/>
        <v/>
      </c>
      <c r="N64" s="23" t="str">
        <f t="shared" si="33"/>
        <v/>
      </c>
      <c r="O64" s="23" t="str">
        <f t="shared" si="34"/>
        <v/>
      </c>
      <c r="P64" s="23" t="str">
        <f t="shared" si="35"/>
        <v/>
      </c>
      <c r="Q64" s="23" t="str">
        <f t="shared" si="36"/>
        <v/>
      </c>
      <c r="R64" s="23" t="str">
        <f t="shared" si="37"/>
        <v/>
      </c>
      <c r="S64" s="23" t="str">
        <f t="shared" si="38"/>
        <v/>
      </c>
      <c r="T64" s="23" t="str">
        <f t="shared" si="39"/>
        <v/>
      </c>
      <c r="U64" s="24">
        <f t="shared" si="17"/>
        <v>0</v>
      </c>
      <c r="V64" s="22"/>
      <c r="W64" s="14"/>
      <c r="X64" s="14"/>
      <c r="Y64" s="14"/>
      <c r="Z64" s="14"/>
      <c r="AA64" s="8"/>
      <c r="AB64" s="8"/>
      <c r="AC64" s="8"/>
      <c r="AD64" s="8"/>
      <c r="AE64" s="8"/>
      <c r="AF64" s="8"/>
      <c r="AG64" s="8"/>
      <c r="AH64" s="8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50" t="s">
        <v>57</v>
      </c>
      <c r="AZ64" s="34"/>
      <c r="BA64" s="32">
        <v>15</v>
      </c>
      <c r="BB64" s="30">
        <v>29.5</v>
      </c>
      <c r="BC64" s="30" t="s">
        <v>160</v>
      </c>
      <c r="BD64" s="85">
        <f t="shared" si="18"/>
        <v>15</v>
      </c>
      <c r="BE64" s="51">
        <v>3</v>
      </c>
      <c r="BF64" s="26">
        <v>4.0999999999999996</v>
      </c>
      <c r="BG64" s="26">
        <v>1.1499999999999999</v>
      </c>
      <c r="BH64" s="86">
        <f t="shared" si="19"/>
        <v>4.0999999999999996</v>
      </c>
      <c r="BI64" s="51">
        <v>3</v>
      </c>
      <c r="BJ64" s="26">
        <v>9</v>
      </c>
      <c r="BK64" s="26">
        <v>17</v>
      </c>
      <c r="BL64" s="26">
        <v>25</v>
      </c>
      <c r="BM64" s="86">
        <f t="shared" si="20"/>
        <v>17</v>
      </c>
      <c r="BN64" s="51">
        <v>3</v>
      </c>
      <c r="BO64" s="32">
        <v>2</v>
      </c>
      <c r="BP64" s="32">
        <v>3</v>
      </c>
      <c r="BQ64" s="32">
        <v>2</v>
      </c>
      <c r="BR64" s="32">
        <v>3</v>
      </c>
      <c r="BS64" s="32">
        <v>2</v>
      </c>
      <c r="BT64" s="32">
        <v>3</v>
      </c>
      <c r="BU64" s="32">
        <v>4</v>
      </c>
      <c r="BV64" s="32">
        <v>6</v>
      </c>
      <c r="BW64" s="32">
        <v>4</v>
      </c>
      <c r="BX64" s="32">
        <v>3</v>
      </c>
      <c r="BY64" s="32">
        <v>2</v>
      </c>
      <c r="BZ64" s="81">
        <f t="shared" si="21"/>
        <v>43</v>
      </c>
      <c r="CA64" s="82">
        <f t="shared" si="22"/>
        <v>43</v>
      </c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</row>
    <row r="65" spans="1:163" ht="29.45" customHeight="1">
      <c r="A65" s="20">
        <v>58</v>
      </c>
      <c r="B65" s="21"/>
      <c r="C65" s="62"/>
      <c r="D65" s="23" t="str">
        <f t="shared" si="23"/>
        <v/>
      </c>
      <c r="E65" s="23" t="str">
        <f t="shared" si="24"/>
        <v/>
      </c>
      <c r="F65" s="23" t="str">
        <f t="shared" si="25"/>
        <v/>
      </c>
      <c r="G65" s="23" t="str">
        <f t="shared" si="26"/>
        <v/>
      </c>
      <c r="H65" s="23" t="str">
        <f t="shared" si="27"/>
        <v/>
      </c>
      <c r="I65" s="23" t="str">
        <f t="shared" si="28"/>
        <v/>
      </c>
      <c r="J65" s="23" t="str">
        <f t="shared" si="29"/>
        <v/>
      </c>
      <c r="K65" s="23" t="str">
        <f t="shared" si="30"/>
        <v/>
      </c>
      <c r="L65" s="23" t="str">
        <f t="shared" si="31"/>
        <v/>
      </c>
      <c r="M65" s="23" t="str">
        <f t="shared" si="32"/>
        <v/>
      </c>
      <c r="N65" s="23" t="str">
        <f t="shared" si="33"/>
        <v/>
      </c>
      <c r="O65" s="23" t="str">
        <f t="shared" si="34"/>
        <v/>
      </c>
      <c r="P65" s="23" t="str">
        <f t="shared" si="35"/>
        <v/>
      </c>
      <c r="Q65" s="23" t="str">
        <f t="shared" si="36"/>
        <v/>
      </c>
      <c r="R65" s="23" t="str">
        <f t="shared" si="37"/>
        <v/>
      </c>
      <c r="S65" s="23" t="str">
        <f t="shared" si="38"/>
        <v/>
      </c>
      <c r="T65" s="23" t="str">
        <f t="shared" si="39"/>
        <v/>
      </c>
      <c r="U65" s="24">
        <f t="shared" si="17"/>
        <v>0</v>
      </c>
      <c r="V65" s="22"/>
      <c r="W65" s="14"/>
      <c r="X65" s="14"/>
      <c r="Y65" s="14"/>
      <c r="Z65" s="14"/>
      <c r="AA65" s="8"/>
      <c r="AB65" s="8"/>
      <c r="AC65" s="8"/>
      <c r="AD65" s="8"/>
      <c r="AE65" s="8"/>
      <c r="AF65" s="8"/>
      <c r="AG65" s="8"/>
      <c r="AH65" s="8"/>
      <c r="AY65" s="50" t="s">
        <v>58</v>
      </c>
      <c r="BA65" s="32">
        <v>14.5</v>
      </c>
      <c r="BB65" s="30">
        <v>29</v>
      </c>
      <c r="BC65" s="30" t="s">
        <v>159</v>
      </c>
      <c r="BD65" s="85">
        <f t="shared" si="18"/>
        <v>14.5</v>
      </c>
      <c r="BE65" s="51">
        <v>3.5</v>
      </c>
      <c r="BF65" s="26">
        <v>4</v>
      </c>
      <c r="BG65" s="26">
        <v>1.1000000000000001</v>
      </c>
      <c r="BH65" s="86">
        <f t="shared" si="19"/>
        <v>4</v>
      </c>
      <c r="BI65" s="51">
        <v>2.5</v>
      </c>
      <c r="BJ65" s="26">
        <v>8.6</v>
      </c>
      <c r="BK65" s="26">
        <v>16</v>
      </c>
      <c r="BL65" s="26">
        <v>17.5</v>
      </c>
      <c r="BM65" s="86">
        <f t="shared" si="20"/>
        <v>16</v>
      </c>
      <c r="BN65" s="51">
        <v>2</v>
      </c>
      <c r="BO65" s="32">
        <v>2</v>
      </c>
      <c r="BP65" s="32">
        <v>3</v>
      </c>
      <c r="BQ65" s="32">
        <v>2</v>
      </c>
      <c r="BR65" s="32">
        <v>3</v>
      </c>
      <c r="BS65" s="32">
        <v>2</v>
      </c>
      <c r="BT65" s="32">
        <v>3</v>
      </c>
      <c r="BU65" s="32">
        <v>4</v>
      </c>
      <c r="BV65" s="32">
        <v>6</v>
      </c>
      <c r="BW65" s="32">
        <v>5</v>
      </c>
      <c r="BX65" s="32">
        <v>3</v>
      </c>
      <c r="BY65" s="32">
        <v>2</v>
      </c>
      <c r="BZ65" s="81">
        <f t="shared" si="21"/>
        <v>43</v>
      </c>
      <c r="CA65" s="82">
        <f t="shared" si="22"/>
        <v>43</v>
      </c>
    </row>
    <row r="66" spans="1:163" s="4" customFormat="1" ht="29.45" customHeight="1">
      <c r="A66" s="20">
        <v>59</v>
      </c>
      <c r="B66" s="21"/>
      <c r="C66" s="62"/>
      <c r="D66" s="23" t="str">
        <f t="shared" si="23"/>
        <v/>
      </c>
      <c r="E66" s="23" t="str">
        <f t="shared" si="24"/>
        <v/>
      </c>
      <c r="F66" s="23" t="str">
        <f t="shared" si="25"/>
        <v/>
      </c>
      <c r="G66" s="23" t="str">
        <f t="shared" si="26"/>
        <v/>
      </c>
      <c r="H66" s="23" t="str">
        <f t="shared" si="27"/>
        <v/>
      </c>
      <c r="I66" s="23" t="str">
        <f t="shared" si="28"/>
        <v/>
      </c>
      <c r="J66" s="23" t="str">
        <f t="shared" si="29"/>
        <v/>
      </c>
      <c r="K66" s="23" t="str">
        <f t="shared" si="30"/>
        <v/>
      </c>
      <c r="L66" s="23" t="str">
        <f t="shared" si="31"/>
        <v/>
      </c>
      <c r="M66" s="23" t="str">
        <f t="shared" si="32"/>
        <v/>
      </c>
      <c r="N66" s="23" t="str">
        <f t="shared" si="33"/>
        <v/>
      </c>
      <c r="O66" s="23" t="str">
        <f t="shared" si="34"/>
        <v/>
      </c>
      <c r="P66" s="23" t="str">
        <f t="shared" si="35"/>
        <v/>
      </c>
      <c r="Q66" s="23" t="str">
        <f t="shared" si="36"/>
        <v/>
      </c>
      <c r="R66" s="23" t="str">
        <f t="shared" si="37"/>
        <v/>
      </c>
      <c r="S66" s="23" t="str">
        <f t="shared" si="38"/>
        <v/>
      </c>
      <c r="T66" s="23" t="str">
        <f t="shared" si="39"/>
        <v/>
      </c>
      <c r="U66" s="24">
        <f t="shared" si="17"/>
        <v>0</v>
      </c>
      <c r="V66" s="22"/>
      <c r="W66" s="14"/>
      <c r="X66" s="14"/>
      <c r="Y66" s="14"/>
      <c r="Z66" s="14"/>
      <c r="AA66" s="8"/>
      <c r="AB66" s="8"/>
      <c r="AC66" s="8"/>
      <c r="AD66" s="8"/>
      <c r="AE66" s="8"/>
      <c r="AF66" s="8"/>
      <c r="AG66" s="8"/>
      <c r="AH66" s="8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50">
        <v>44</v>
      </c>
      <c r="AZ66" s="34"/>
      <c r="BA66" s="32">
        <v>16</v>
      </c>
      <c r="BB66" s="30">
        <v>30.5</v>
      </c>
      <c r="BC66" s="30" t="s">
        <v>162</v>
      </c>
      <c r="BD66" s="85">
        <f t="shared" si="18"/>
        <v>16</v>
      </c>
      <c r="BE66" s="51">
        <v>2</v>
      </c>
      <c r="BF66" s="26">
        <v>4.0999999999999996</v>
      </c>
      <c r="BG66" s="26">
        <v>1.1499999999999999</v>
      </c>
      <c r="BH66" s="86">
        <f t="shared" si="19"/>
        <v>4.0999999999999996</v>
      </c>
      <c r="BI66" s="51">
        <v>3</v>
      </c>
      <c r="BJ66" s="26">
        <v>9.4</v>
      </c>
      <c r="BK66" s="26">
        <v>18</v>
      </c>
      <c r="BL66" s="26">
        <v>35</v>
      </c>
      <c r="BM66" s="86">
        <f t="shared" si="20"/>
        <v>18</v>
      </c>
      <c r="BN66" s="51">
        <v>4</v>
      </c>
      <c r="BO66" s="32">
        <v>2</v>
      </c>
      <c r="BP66" s="32">
        <v>3</v>
      </c>
      <c r="BQ66" s="32">
        <v>2</v>
      </c>
      <c r="BR66" s="32">
        <v>3</v>
      </c>
      <c r="BS66" s="32">
        <v>2</v>
      </c>
      <c r="BT66" s="32">
        <v>3</v>
      </c>
      <c r="BU66" s="32">
        <v>4</v>
      </c>
      <c r="BV66" s="32">
        <v>6</v>
      </c>
      <c r="BW66" s="32">
        <v>5</v>
      </c>
      <c r="BX66" s="32">
        <v>3</v>
      </c>
      <c r="BY66" s="32">
        <v>2</v>
      </c>
      <c r="BZ66" s="81">
        <f t="shared" si="21"/>
        <v>44</v>
      </c>
      <c r="CA66" s="82">
        <f t="shared" si="22"/>
        <v>44</v>
      </c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</row>
    <row r="67" spans="1:163" ht="29.45" customHeight="1">
      <c r="A67" s="20">
        <v>60</v>
      </c>
      <c r="B67" s="21"/>
      <c r="C67" s="62"/>
      <c r="D67" s="23" t="str">
        <f t="shared" si="23"/>
        <v/>
      </c>
      <c r="E67" s="23" t="str">
        <f t="shared" si="24"/>
        <v/>
      </c>
      <c r="F67" s="23" t="str">
        <f t="shared" si="25"/>
        <v/>
      </c>
      <c r="G67" s="23" t="str">
        <f t="shared" si="26"/>
        <v/>
      </c>
      <c r="H67" s="23" t="str">
        <f t="shared" si="27"/>
        <v/>
      </c>
      <c r="I67" s="23" t="str">
        <f t="shared" si="28"/>
        <v/>
      </c>
      <c r="J67" s="23" t="str">
        <f t="shared" si="29"/>
        <v/>
      </c>
      <c r="K67" s="23" t="str">
        <f t="shared" si="30"/>
        <v/>
      </c>
      <c r="L67" s="23" t="str">
        <f t="shared" si="31"/>
        <v/>
      </c>
      <c r="M67" s="23" t="str">
        <f t="shared" si="32"/>
        <v/>
      </c>
      <c r="N67" s="23" t="str">
        <f t="shared" si="33"/>
        <v/>
      </c>
      <c r="O67" s="23" t="str">
        <f t="shared" si="34"/>
        <v/>
      </c>
      <c r="P67" s="23" t="str">
        <f t="shared" si="35"/>
        <v/>
      </c>
      <c r="Q67" s="23" t="str">
        <f t="shared" si="36"/>
        <v/>
      </c>
      <c r="R67" s="23" t="str">
        <f t="shared" si="37"/>
        <v/>
      </c>
      <c r="S67" s="23" t="str">
        <f t="shared" si="38"/>
        <v/>
      </c>
      <c r="T67" s="23" t="str">
        <f t="shared" si="39"/>
        <v/>
      </c>
      <c r="U67" s="24">
        <f t="shared" si="17"/>
        <v>0</v>
      </c>
      <c r="V67" s="22"/>
      <c r="W67" s="14"/>
      <c r="X67" s="14"/>
      <c r="Y67" s="14"/>
      <c r="Z67" s="14"/>
      <c r="AA67" s="8"/>
      <c r="AB67" s="8"/>
      <c r="AC67" s="8"/>
      <c r="AD67" s="8"/>
      <c r="AE67" s="8"/>
      <c r="AF67" s="8"/>
      <c r="AG67" s="8"/>
      <c r="AH67" s="8"/>
      <c r="AY67" s="50" t="s">
        <v>59</v>
      </c>
      <c r="BA67" s="32">
        <v>15</v>
      </c>
      <c r="BB67" s="30">
        <v>29.5</v>
      </c>
      <c r="BC67" s="30" t="s">
        <v>160</v>
      </c>
      <c r="BD67" s="85">
        <f t="shared" si="18"/>
        <v>15</v>
      </c>
      <c r="BE67" s="51">
        <v>3</v>
      </c>
      <c r="BF67" s="26">
        <v>4.0999999999999996</v>
      </c>
      <c r="BG67" s="26">
        <v>1.1499999999999999</v>
      </c>
      <c r="BH67" s="86">
        <f t="shared" si="19"/>
        <v>4.0999999999999996</v>
      </c>
      <c r="BI67" s="51">
        <v>3</v>
      </c>
      <c r="BJ67" s="26">
        <v>9</v>
      </c>
      <c r="BK67" s="26">
        <v>17</v>
      </c>
      <c r="BL67" s="26">
        <v>25</v>
      </c>
      <c r="BM67" s="86">
        <f t="shared" si="20"/>
        <v>17</v>
      </c>
      <c r="BN67" s="51">
        <v>3</v>
      </c>
      <c r="BO67" s="32">
        <v>2</v>
      </c>
      <c r="BP67" s="32">
        <v>3</v>
      </c>
      <c r="BQ67" s="32">
        <v>2</v>
      </c>
      <c r="BR67" s="32">
        <v>3</v>
      </c>
      <c r="BS67" s="32">
        <v>2</v>
      </c>
      <c r="BT67" s="32">
        <v>3</v>
      </c>
      <c r="BU67" s="32">
        <v>4</v>
      </c>
      <c r="BV67" s="32">
        <v>6</v>
      </c>
      <c r="BW67" s="32">
        <v>5</v>
      </c>
      <c r="BX67" s="32">
        <v>3</v>
      </c>
      <c r="BY67" s="32">
        <v>2</v>
      </c>
      <c r="BZ67" s="81">
        <f t="shared" si="21"/>
        <v>44</v>
      </c>
      <c r="CA67" s="82">
        <f t="shared" si="22"/>
        <v>44</v>
      </c>
    </row>
    <row r="68" spans="1:163" s="4" customFormat="1" ht="29.45" customHeight="1">
      <c r="A68" s="20">
        <v>61</v>
      </c>
      <c r="B68" s="21"/>
      <c r="C68" s="62"/>
      <c r="D68" s="23" t="str">
        <f t="shared" si="23"/>
        <v/>
      </c>
      <c r="E68" s="23" t="str">
        <f t="shared" si="24"/>
        <v/>
      </c>
      <c r="F68" s="23" t="str">
        <f t="shared" si="25"/>
        <v/>
      </c>
      <c r="G68" s="23" t="str">
        <f t="shared" si="26"/>
        <v/>
      </c>
      <c r="H68" s="23" t="str">
        <f t="shared" si="27"/>
        <v/>
      </c>
      <c r="I68" s="23" t="str">
        <f t="shared" si="28"/>
        <v/>
      </c>
      <c r="J68" s="23" t="str">
        <f t="shared" si="29"/>
        <v/>
      </c>
      <c r="K68" s="23" t="str">
        <f t="shared" si="30"/>
        <v/>
      </c>
      <c r="L68" s="23" t="str">
        <f t="shared" si="31"/>
        <v/>
      </c>
      <c r="M68" s="23" t="str">
        <f t="shared" si="32"/>
        <v/>
      </c>
      <c r="N68" s="23" t="str">
        <f t="shared" si="33"/>
        <v/>
      </c>
      <c r="O68" s="23" t="str">
        <f t="shared" si="34"/>
        <v/>
      </c>
      <c r="P68" s="23" t="str">
        <f t="shared" si="35"/>
        <v/>
      </c>
      <c r="Q68" s="23" t="str">
        <f t="shared" si="36"/>
        <v/>
      </c>
      <c r="R68" s="23" t="str">
        <f t="shared" si="37"/>
        <v/>
      </c>
      <c r="S68" s="23" t="str">
        <f t="shared" si="38"/>
        <v/>
      </c>
      <c r="T68" s="23" t="str">
        <f t="shared" si="39"/>
        <v/>
      </c>
      <c r="U68" s="24">
        <f t="shared" si="17"/>
        <v>0</v>
      </c>
      <c r="V68" s="22"/>
      <c r="W68" s="14"/>
      <c r="X68" s="14"/>
      <c r="Y68" s="14"/>
      <c r="Z68" s="14"/>
      <c r="AA68" s="8"/>
      <c r="AB68" s="8"/>
      <c r="AC68" s="8"/>
      <c r="AD68" s="8"/>
      <c r="AE68" s="8"/>
      <c r="AF68" s="8"/>
      <c r="AG68" s="8"/>
      <c r="AH68" s="8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50" t="s">
        <v>60</v>
      </c>
      <c r="AZ68" s="34"/>
      <c r="BA68" s="32">
        <v>14.5</v>
      </c>
      <c r="BB68" s="30">
        <v>29</v>
      </c>
      <c r="BC68" s="30" t="s">
        <v>159</v>
      </c>
      <c r="BD68" s="85">
        <f t="shared" si="18"/>
        <v>14.5</v>
      </c>
      <c r="BE68" s="51">
        <v>3.5</v>
      </c>
      <c r="BF68" s="26">
        <v>4</v>
      </c>
      <c r="BG68" s="26">
        <v>1.1000000000000001</v>
      </c>
      <c r="BH68" s="86">
        <f t="shared" si="19"/>
        <v>4</v>
      </c>
      <c r="BI68" s="51">
        <v>2.5</v>
      </c>
      <c r="BJ68" s="26">
        <v>9</v>
      </c>
      <c r="BK68" s="26">
        <v>17</v>
      </c>
      <c r="BL68" s="26">
        <v>25</v>
      </c>
      <c r="BM68" s="86">
        <f t="shared" si="20"/>
        <v>17</v>
      </c>
      <c r="BN68" s="51">
        <v>3</v>
      </c>
      <c r="BO68" s="32">
        <v>2</v>
      </c>
      <c r="BP68" s="32">
        <v>3</v>
      </c>
      <c r="BQ68" s="32">
        <v>2</v>
      </c>
      <c r="BR68" s="32">
        <v>3</v>
      </c>
      <c r="BS68" s="32">
        <v>2</v>
      </c>
      <c r="BT68" s="32">
        <v>3</v>
      </c>
      <c r="BU68" s="32">
        <v>4</v>
      </c>
      <c r="BV68" s="32">
        <v>6</v>
      </c>
      <c r="BW68" s="32">
        <v>5</v>
      </c>
      <c r="BX68" s="32">
        <v>3</v>
      </c>
      <c r="BY68" s="32">
        <v>2</v>
      </c>
      <c r="BZ68" s="81">
        <f t="shared" si="21"/>
        <v>44</v>
      </c>
      <c r="CA68" s="82">
        <f t="shared" si="22"/>
        <v>44</v>
      </c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</row>
    <row r="69" spans="1:163" ht="29.45" customHeight="1">
      <c r="A69" s="20">
        <v>62</v>
      </c>
      <c r="B69" s="21"/>
      <c r="C69" s="62"/>
      <c r="D69" s="23" t="str">
        <f t="shared" si="23"/>
        <v/>
      </c>
      <c r="E69" s="23" t="str">
        <f t="shared" si="24"/>
        <v/>
      </c>
      <c r="F69" s="23" t="str">
        <f t="shared" si="25"/>
        <v/>
      </c>
      <c r="G69" s="23" t="str">
        <f t="shared" si="26"/>
        <v/>
      </c>
      <c r="H69" s="23" t="str">
        <f t="shared" si="27"/>
        <v/>
      </c>
      <c r="I69" s="23" t="str">
        <f t="shared" si="28"/>
        <v/>
      </c>
      <c r="J69" s="23" t="str">
        <f t="shared" si="29"/>
        <v/>
      </c>
      <c r="K69" s="23" t="str">
        <f t="shared" si="30"/>
        <v/>
      </c>
      <c r="L69" s="23" t="str">
        <f t="shared" si="31"/>
        <v/>
      </c>
      <c r="M69" s="23" t="str">
        <f t="shared" si="32"/>
        <v/>
      </c>
      <c r="N69" s="23" t="str">
        <f t="shared" si="33"/>
        <v/>
      </c>
      <c r="O69" s="23" t="str">
        <f t="shared" si="34"/>
        <v/>
      </c>
      <c r="P69" s="23" t="str">
        <f t="shared" si="35"/>
        <v/>
      </c>
      <c r="Q69" s="23" t="str">
        <f t="shared" si="36"/>
        <v/>
      </c>
      <c r="R69" s="23" t="str">
        <f t="shared" si="37"/>
        <v/>
      </c>
      <c r="S69" s="23" t="str">
        <f t="shared" si="38"/>
        <v/>
      </c>
      <c r="T69" s="23" t="str">
        <f t="shared" si="39"/>
        <v/>
      </c>
      <c r="U69" s="24">
        <f t="shared" si="17"/>
        <v>0</v>
      </c>
      <c r="V69" s="22"/>
      <c r="W69" s="14"/>
      <c r="X69" s="14"/>
      <c r="Y69" s="14"/>
      <c r="Z69" s="14"/>
      <c r="AA69" s="8"/>
      <c r="AB69" s="8"/>
      <c r="AC69" s="8"/>
      <c r="AD69" s="8"/>
      <c r="AE69" s="8"/>
      <c r="AF69" s="8"/>
      <c r="AG69" s="8"/>
      <c r="AH69" s="8"/>
      <c r="AY69" s="50">
        <v>45</v>
      </c>
      <c r="BA69" s="32">
        <v>14.5</v>
      </c>
      <c r="BB69" s="30">
        <v>29</v>
      </c>
      <c r="BC69" s="30" t="s">
        <v>159</v>
      </c>
      <c r="BD69" s="85">
        <f t="shared" si="18"/>
        <v>14.5</v>
      </c>
      <c r="BE69" s="51">
        <v>3.5</v>
      </c>
      <c r="BF69" s="26">
        <v>4.3</v>
      </c>
      <c r="BG69" s="26">
        <v>1.25</v>
      </c>
      <c r="BH69" s="86">
        <f t="shared" si="19"/>
        <v>4.3</v>
      </c>
      <c r="BI69" s="51">
        <v>4</v>
      </c>
      <c r="BJ69" s="26">
        <v>9.1999999999999993</v>
      </c>
      <c r="BK69" s="26">
        <v>17.5</v>
      </c>
      <c r="BL69" s="26">
        <v>30</v>
      </c>
      <c r="BM69" s="86">
        <f t="shared" si="20"/>
        <v>17.5</v>
      </c>
      <c r="BN69" s="51">
        <v>3.5</v>
      </c>
      <c r="BO69" s="32">
        <v>2</v>
      </c>
      <c r="BP69" s="32">
        <v>3</v>
      </c>
      <c r="BQ69" s="32">
        <v>2</v>
      </c>
      <c r="BR69" s="32">
        <v>3</v>
      </c>
      <c r="BS69" s="32">
        <v>2</v>
      </c>
      <c r="BT69" s="32">
        <v>2.5</v>
      </c>
      <c r="BU69" s="32">
        <v>4</v>
      </c>
      <c r="BV69" s="32">
        <v>5.5</v>
      </c>
      <c r="BW69" s="32">
        <v>5</v>
      </c>
      <c r="BX69" s="32">
        <v>3</v>
      </c>
      <c r="BY69" s="32">
        <v>2</v>
      </c>
      <c r="BZ69" s="81">
        <f t="shared" si="21"/>
        <v>45</v>
      </c>
      <c r="CA69" s="82">
        <f t="shared" si="22"/>
        <v>45</v>
      </c>
    </row>
    <row r="70" spans="1:163" s="4" customFormat="1" ht="29.45" customHeight="1">
      <c r="A70" s="20">
        <v>63</v>
      </c>
      <c r="B70" s="21"/>
      <c r="C70" s="62"/>
      <c r="D70" s="23" t="str">
        <f t="shared" si="23"/>
        <v/>
      </c>
      <c r="E70" s="23" t="str">
        <f t="shared" si="24"/>
        <v/>
      </c>
      <c r="F70" s="23" t="str">
        <f t="shared" si="25"/>
        <v/>
      </c>
      <c r="G70" s="23" t="str">
        <f t="shared" si="26"/>
        <v/>
      </c>
      <c r="H70" s="23" t="str">
        <f t="shared" si="27"/>
        <v/>
      </c>
      <c r="I70" s="23" t="str">
        <f t="shared" si="28"/>
        <v/>
      </c>
      <c r="J70" s="23" t="str">
        <f t="shared" si="29"/>
        <v/>
      </c>
      <c r="K70" s="23" t="str">
        <f t="shared" si="30"/>
        <v/>
      </c>
      <c r="L70" s="23" t="str">
        <f t="shared" si="31"/>
        <v/>
      </c>
      <c r="M70" s="23" t="str">
        <f t="shared" si="32"/>
        <v/>
      </c>
      <c r="N70" s="23" t="str">
        <f t="shared" si="33"/>
        <v/>
      </c>
      <c r="O70" s="23" t="str">
        <f t="shared" si="34"/>
        <v/>
      </c>
      <c r="P70" s="23" t="str">
        <f t="shared" si="35"/>
        <v/>
      </c>
      <c r="Q70" s="23" t="str">
        <f t="shared" si="36"/>
        <v/>
      </c>
      <c r="R70" s="23" t="str">
        <f t="shared" si="37"/>
        <v/>
      </c>
      <c r="S70" s="23" t="str">
        <f t="shared" si="38"/>
        <v/>
      </c>
      <c r="T70" s="23" t="str">
        <f t="shared" si="39"/>
        <v/>
      </c>
      <c r="U70" s="24">
        <f t="shared" si="17"/>
        <v>0</v>
      </c>
      <c r="V70" s="22"/>
      <c r="W70" s="14"/>
      <c r="X70" s="14"/>
      <c r="Y70" s="14"/>
      <c r="Z70" s="14"/>
      <c r="AA70" s="8"/>
      <c r="AB70" s="8"/>
      <c r="AC70" s="8"/>
      <c r="AD70" s="8"/>
      <c r="AE70" s="8"/>
      <c r="AF70" s="8"/>
      <c r="AG70" s="8"/>
      <c r="AH70" s="8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50" t="s">
        <v>61</v>
      </c>
      <c r="AZ70" s="34"/>
      <c r="BA70" s="32">
        <v>15</v>
      </c>
      <c r="BB70" s="30">
        <v>29.5</v>
      </c>
      <c r="BC70" s="30" t="s">
        <v>160</v>
      </c>
      <c r="BD70" s="85">
        <f t="shared" si="18"/>
        <v>15</v>
      </c>
      <c r="BE70" s="51">
        <v>3</v>
      </c>
      <c r="BF70" s="26">
        <v>4.3</v>
      </c>
      <c r="BG70" s="26">
        <v>1.25</v>
      </c>
      <c r="BH70" s="86">
        <f t="shared" si="19"/>
        <v>4.3</v>
      </c>
      <c r="BI70" s="51">
        <v>4</v>
      </c>
      <c r="BJ70" s="26">
        <v>9.1999999999999993</v>
      </c>
      <c r="BK70" s="26">
        <v>17.5</v>
      </c>
      <c r="BL70" s="26">
        <v>30</v>
      </c>
      <c r="BM70" s="86">
        <f t="shared" si="20"/>
        <v>17.5</v>
      </c>
      <c r="BN70" s="51">
        <v>3.5</v>
      </c>
      <c r="BO70" s="32">
        <v>2</v>
      </c>
      <c r="BP70" s="32">
        <v>3</v>
      </c>
      <c r="BQ70" s="32">
        <v>2</v>
      </c>
      <c r="BR70" s="32">
        <v>3</v>
      </c>
      <c r="BS70" s="32">
        <v>2</v>
      </c>
      <c r="BT70" s="32">
        <v>3</v>
      </c>
      <c r="BU70" s="32">
        <v>4</v>
      </c>
      <c r="BV70" s="32">
        <v>6</v>
      </c>
      <c r="BW70" s="32">
        <v>4.5</v>
      </c>
      <c r="BX70" s="32">
        <v>3</v>
      </c>
      <c r="BY70" s="32">
        <v>2</v>
      </c>
      <c r="BZ70" s="81">
        <f t="shared" si="21"/>
        <v>45</v>
      </c>
      <c r="CA70" s="82">
        <f t="shared" si="22"/>
        <v>45</v>
      </c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</row>
    <row r="71" spans="1:163" ht="29.45" customHeight="1">
      <c r="A71" s="20">
        <v>64</v>
      </c>
      <c r="B71" s="21"/>
      <c r="C71" s="62"/>
      <c r="D71" s="23" t="str">
        <f t="shared" si="23"/>
        <v/>
      </c>
      <c r="E71" s="23" t="str">
        <f t="shared" si="24"/>
        <v/>
      </c>
      <c r="F71" s="23" t="str">
        <f t="shared" si="25"/>
        <v/>
      </c>
      <c r="G71" s="23" t="str">
        <f t="shared" si="26"/>
        <v/>
      </c>
      <c r="H71" s="23" t="str">
        <f t="shared" si="27"/>
        <v/>
      </c>
      <c r="I71" s="23" t="str">
        <f t="shared" si="28"/>
        <v/>
      </c>
      <c r="J71" s="23" t="str">
        <f t="shared" si="29"/>
        <v/>
      </c>
      <c r="K71" s="23" t="str">
        <f t="shared" si="30"/>
        <v/>
      </c>
      <c r="L71" s="23" t="str">
        <f t="shared" si="31"/>
        <v/>
      </c>
      <c r="M71" s="23" t="str">
        <f t="shared" si="32"/>
        <v/>
      </c>
      <c r="N71" s="23" t="str">
        <f t="shared" si="33"/>
        <v/>
      </c>
      <c r="O71" s="23" t="str">
        <f t="shared" si="34"/>
        <v/>
      </c>
      <c r="P71" s="23" t="str">
        <f t="shared" si="35"/>
        <v/>
      </c>
      <c r="Q71" s="23" t="str">
        <f t="shared" si="36"/>
        <v/>
      </c>
      <c r="R71" s="23" t="str">
        <f t="shared" si="37"/>
        <v/>
      </c>
      <c r="S71" s="23" t="str">
        <f t="shared" si="38"/>
        <v/>
      </c>
      <c r="T71" s="23" t="str">
        <f t="shared" si="39"/>
        <v/>
      </c>
      <c r="U71" s="24">
        <f t="shared" si="17"/>
        <v>0</v>
      </c>
      <c r="V71" s="22"/>
      <c r="W71" s="14"/>
      <c r="X71" s="14"/>
      <c r="Y71" s="14"/>
      <c r="Z71" s="14"/>
      <c r="AA71" s="8"/>
      <c r="AB71" s="8"/>
      <c r="AC71" s="8"/>
      <c r="AD71" s="8"/>
      <c r="AE71" s="8"/>
      <c r="AF71" s="8"/>
      <c r="AG71" s="8"/>
      <c r="AH71" s="8"/>
      <c r="AY71" s="50" t="s">
        <v>62</v>
      </c>
      <c r="BA71" s="32">
        <v>14.5</v>
      </c>
      <c r="BB71" s="30">
        <v>29</v>
      </c>
      <c r="BC71" s="30" t="s">
        <v>159</v>
      </c>
      <c r="BD71" s="85">
        <f t="shared" si="18"/>
        <v>14.5</v>
      </c>
      <c r="BE71" s="51">
        <v>3.5</v>
      </c>
      <c r="BF71" s="26">
        <v>4</v>
      </c>
      <c r="BG71" s="26">
        <v>1.1000000000000001</v>
      </c>
      <c r="BH71" s="86">
        <f t="shared" si="19"/>
        <v>4</v>
      </c>
      <c r="BI71" s="51">
        <v>2.5</v>
      </c>
      <c r="BJ71" s="26">
        <v>9.4</v>
      </c>
      <c r="BK71" s="26">
        <v>18</v>
      </c>
      <c r="BL71" s="26">
        <v>35</v>
      </c>
      <c r="BM71" s="86">
        <f t="shared" si="20"/>
        <v>18</v>
      </c>
      <c r="BN71" s="51">
        <v>4</v>
      </c>
      <c r="BO71" s="32">
        <v>2</v>
      </c>
      <c r="BP71" s="32">
        <v>3</v>
      </c>
      <c r="BQ71" s="32">
        <v>2</v>
      </c>
      <c r="BR71" s="32">
        <v>3</v>
      </c>
      <c r="BS71" s="32">
        <v>2</v>
      </c>
      <c r="BT71" s="32">
        <v>3</v>
      </c>
      <c r="BU71" s="32">
        <v>4</v>
      </c>
      <c r="BV71" s="32">
        <v>6</v>
      </c>
      <c r="BW71" s="32">
        <v>5</v>
      </c>
      <c r="BX71" s="32">
        <v>3</v>
      </c>
      <c r="BY71" s="32">
        <v>2</v>
      </c>
      <c r="BZ71" s="81">
        <f t="shared" si="21"/>
        <v>45</v>
      </c>
      <c r="CA71" s="82">
        <f t="shared" si="22"/>
        <v>45</v>
      </c>
    </row>
    <row r="72" spans="1:163" s="4" customFormat="1" ht="29.45" customHeight="1">
      <c r="A72" s="20">
        <v>65</v>
      </c>
      <c r="B72" s="21"/>
      <c r="C72" s="62"/>
      <c r="D72" s="23" t="str">
        <f t="shared" ref="D72:D87" si="40">IFERROR(IF($A72="","",VLOOKUP($V72,MASTERCOPY,6,0)),"")</f>
        <v/>
      </c>
      <c r="E72" s="23" t="str">
        <f t="shared" ref="E72:E87" si="41">IFERROR(IF($A72="","",VLOOKUP($V72,MASTERCOPY,7,0)),"")</f>
        <v/>
      </c>
      <c r="F72" s="23" t="str">
        <f t="shared" ref="F72:F87" si="42">IFERROR(IF($A72="","",VLOOKUP($V72,MASTERCOPY,10,0)),"")</f>
        <v/>
      </c>
      <c r="G72" s="23" t="str">
        <f t="shared" ref="G72:G87" si="43">IFERROR(IF($A72="","",VLOOKUP($V72,MASTERCOPY,11,0)),"")</f>
        <v/>
      </c>
      <c r="H72" s="23" t="str">
        <f t="shared" ref="H72:H87" si="44">IFERROR(IF($A72="","",VLOOKUP($V72,MASTERCOPY,15,0)),"")</f>
        <v/>
      </c>
      <c r="I72" s="23" t="str">
        <f t="shared" ref="I72:I87" si="45">IFERROR(IF($A72="","",VLOOKUP($V72,MASTERCOPY,16,0)),"")</f>
        <v/>
      </c>
      <c r="J72" s="23" t="str">
        <f t="shared" ref="J72:J87" si="46">IFERROR(IF($A72="","",VLOOKUP($V72,MASTERCOPY,17,0)),"")</f>
        <v/>
      </c>
      <c r="K72" s="23" t="str">
        <f t="shared" ref="K72:K87" si="47">IFERROR(IF($A72="","",VLOOKUP($V72,MASTERCOPY,18,0)),"")</f>
        <v/>
      </c>
      <c r="L72" s="23" t="str">
        <f t="shared" ref="L72:L87" si="48">IFERROR(IF($A72="","",VLOOKUP($V72,MASTERCOPY,19,0)),"")</f>
        <v/>
      </c>
      <c r="M72" s="23" t="str">
        <f t="shared" ref="M72:M87" si="49">IFERROR(IF($A72="","",VLOOKUP($V72,MASTERCOPY,20,0)),"")</f>
        <v/>
      </c>
      <c r="N72" s="23" t="str">
        <f t="shared" ref="N72:N87" si="50">IFERROR(IF($A72="","",VLOOKUP($V72,MASTERCOPY,21,0)),"")</f>
        <v/>
      </c>
      <c r="O72" s="23" t="str">
        <f t="shared" ref="O72:O87" si="51">IFERROR(IF($A72="","",VLOOKUP($V72,MASTERCOPY,22,0)),"")</f>
        <v/>
      </c>
      <c r="P72" s="23" t="str">
        <f t="shared" ref="P72:P87" si="52">IFERROR(IF($A72="","",VLOOKUP($V72,MASTERCOPY,23,0)),"")</f>
        <v/>
      </c>
      <c r="Q72" s="23" t="str">
        <f t="shared" ref="Q72:Q87" si="53">IFERROR(IF($A72="","",VLOOKUP($V72,MASTERCOPY,24,0)),"")</f>
        <v/>
      </c>
      <c r="R72" s="23" t="str">
        <f t="shared" ref="R72:R87" si="54">IFERROR(IF($A72="","",VLOOKUP($V72,MASTERCOPY,25,0)),"")</f>
        <v/>
      </c>
      <c r="S72" s="23" t="str">
        <f t="shared" ref="S72:S87" si="55">IFERROR(IF($A72="","",VLOOKUP($V72,MASTERCOPY,26,0)),"")</f>
        <v/>
      </c>
      <c r="T72" s="23" t="str">
        <f t="shared" ref="T72:T87" si="56">IFERROR(IF($A72="","",VLOOKUP($V72,MASTERCOPY,27,0)),"")</f>
        <v/>
      </c>
      <c r="U72" s="24">
        <f t="shared" si="17"/>
        <v>0</v>
      </c>
      <c r="V72" s="22"/>
      <c r="W72" s="14"/>
      <c r="X72" s="14"/>
      <c r="Y72" s="14"/>
      <c r="Z72" s="14"/>
      <c r="AA72" s="8"/>
      <c r="AB72" s="8"/>
      <c r="AC72" s="8"/>
      <c r="AD72" s="8"/>
      <c r="AE72" s="8"/>
      <c r="AF72" s="8"/>
      <c r="AG72" s="8"/>
      <c r="AH72" s="8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50">
        <v>46</v>
      </c>
      <c r="AZ72" s="34"/>
      <c r="BA72" s="32">
        <v>14</v>
      </c>
      <c r="BB72" s="30">
        <v>28.5</v>
      </c>
      <c r="BC72" s="30" t="s">
        <v>158</v>
      </c>
      <c r="BD72" s="85">
        <f t="shared" si="18"/>
        <v>14</v>
      </c>
      <c r="BE72" s="51">
        <v>4</v>
      </c>
      <c r="BF72" s="26">
        <v>4.3</v>
      </c>
      <c r="BG72" s="26">
        <v>1.25</v>
      </c>
      <c r="BH72" s="86">
        <f t="shared" si="19"/>
        <v>4.3</v>
      </c>
      <c r="BI72" s="51">
        <v>4</v>
      </c>
      <c r="BJ72" s="26">
        <v>9.4</v>
      </c>
      <c r="BK72" s="26">
        <v>18</v>
      </c>
      <c r="BL72" s="26">
        <v>35</v>
      </c>
      <c r="BM72" s="86">
        <f t="shared" si="20"/>
        <v>18</v>
      </c>
      <c r="BN72" s="51">
        <v>4</v>
      </c>
      <c r="BO72" s="32">
        <v>2</v>
      </c>
      <c r="BP72" s="32">
        <v>3</v>
      </c>
      <c r="BQ72" s="32">
        <v>2</v>
      </c>
      <c r="BR72" s="32">
        <v>3</v>
      </c>
      <c r="BS72" s="32">
        <v>2</v>
      </c>
      <c r="BT72" s="32">
        <v>2.5</v>
      </c>
      <c r="BU72" s="32">
        <v>4</v>
      </c>
      <c r="BV72" s="32">
        <v>5.5</v>
      </c>
      <c r="BW72" s="32">
        <v>5</v>
      </c>
      <c r="BX72" s="32">
        <v>3</v>
      </c>
      <c r="BY72" s="32">
        <v>2</v>
      </c>
      <c r="BZ72" s="81">
        <f t="shared" si="21"/>
        <v>46</v>
      </c>
      <c r="CA72" s="82">
        <f t="shared" si="22"/>
        <v>46</v>
      </c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</row>
    <row r="73" spans="1:163" ht="29.45" customHeight="1">
      <c r="A73" s="20">
        <v>66</v>
      </c>
      <c r="B73" s="21"/>
      <c r="C73" s="62"/>
      <c r="D73" s="23" t="str">
        <f t="shared" si="40"/>
        <v/>
      </c>
      <c r="E73" s="23" t="str">
        <f t="shared" si="41"/>
        <v/>
      </c>
      <c r="F73" s="23" t="str">
        <f t="shared" si="42"/>
        <v/>
      </c>
      <c r="G73" s="23" t="str">
        <f t="shared" si="43"/>
        <v/>
      </c>
      <c r="H73" s="23" t="str">
        <f t="shared" si="44"/>
        <v/>
      </c>
      <c r="I73" s="23" t="str">
        <f t="shared" si="45"/>
        <v/>
      </c>
      <c r="J73" s="23" t="str">
        <f t="shared" si="46"/>
        <v/>
      </c>
      <c r="K73" s="23" t="str">
        <f t="shared" si="47"/>
        <v/>
      </c>
      <c r="L73" s="23" t="str">
        <f t="shared" si="48"/>
        <v/>
      </c>
      <c r="M73" s="23" t="str">
        <f t="shared" si="49"/>
        <v/>
      </c>
      <c r="N73" s="23" t="str">
        <f t="shared" si="50"/>
        <v/>
      </c>
      <c r="O73" s="23" t="str">
        <f t="shared" si="51"/>
        <v/>
      </c>
      <c r="P73" s="23" t="str">
        <f t="shared" si="52"/>
        <v/>
      </c>
      <c r="Q73" s="23" t="str">
        <f t="shared" si="53"/>
        <v/>
      </c>
      <c r="R73" s="23" t="str">
        <f t="shared" si="54"/>
        <v/>
      </c>
      <c r="S73" s="23" t="str">
        <f t="shared" si="55"/>
        <v/>
      </c>
      <c r="T73" s="23" t="str">
        <f t="shared" si="56"/>
        <v/>
      </c>
      <c r="U73" s="24">
        <f t="shared" ref="U73:U87" si="57">IFERROR(IF($A73="","",SUM($E73,$G73,$I73,$J73:$T73)),"")</f>
        <v>0</v>
      </c>
      <c r="V73" s="22"/>
      <c r="W73" s="14"/>
      <c r="X73" s="14"/>
      <c r="Y73" s="14"/>
      <c r="Z73" s="14"/>
      <c r="AA73" s="8"/>
      <c r="AB73" s="8"/>
      <c r="AC73" s="8"/>
      <c r="AD73" s="8"/>
      <c r="AE73" s="8"/>
      <c r="AF73" s="8"/>
      <c r="AG73" s="8"/>
      <c r="AH73" s="8"/>
      <c r="AY73" s="50" t="s">
        <v>63</v>
      </c>
      <c r="BA73" s="32">
        <v>14.5</v>
      </c>
      <c r="BB73" s="30">
        <v>29</v>
      </c>
      <c r="BC73" s="30" t="s">
        <v>159</v>
      </c>
      <c r="BD73" s="85">
        <f t="shared" si="18"/>
        <v>14.5</v>
      </c>
      <c r="BE73" s="51">
        <v>3.5</v>
      </c>
      <c r="BF73" s="26">
        <v>4.3</v>
      </c>
      <c r="BG73" s="26">
        <v>1.25</v>
      </c>
      <c r="BH73" s="86">
        <f t="shared" si="19"/>
        <v>4.3</v>
      </c>
      <c r="BI73" s="51">
        <v>4</v>
      </c>
      <c r="BJ73" s="26">
        <v>9.1999999999999993</v>
      </c>
      <c r="BK73" s="26">
        <v>17.5</v>
      </c>
      <c r="BL73" s="26">
        <v>30</v>
      </c>
      <c r="BM73" s="86">
        <f t="shared" si="20"/>
        <v>17.5</v>
      </c>
      <c r="BN73" s="51">
        <v>3.5</v>
      </c>
      <c r="BO73" s="32">
        <v>2</v>
      </c>
      <c r="BP73" s="32">
        <v>3</v>
      </c>
      <c r="BQ73" s="32">
        <v>2</v>
      </c>
      <c r="BR73" s="32">
        <v>3</v>
      </c>
      <c r="BS73" s="32">
        <v>2</v>
      </c>
      <c r="BT73" s="32">
        <v>3</v>
      </c>
      <c r="BU73" s="32">
        <v>4</v>
      </c>
      <c r="BV73" s="32">
        <v>6</v>
      </c>
      <c r="BW73" s="32">
        <v>5</v>
      </c>
      <c r="BX73" s="32">
        <v>3</v>
      </c>
      <c r="BY73" s="32">
        <v>2</v>
      </c>
      <c r="BZ73" s="81">
        <f t="shared" si="21"/>
        <v>46</v>
      </c>
      <c r="CA73" s="82">
        <f t="shared" si="22"/>
        <v>46</v>
      </c>
    </row>
    <row r="74" spans="1:163" s="4" customFormat="1" ht="29.45" customHeight="1">
      <c r="A74" s="20">
        <v>67</v>
      </c>
      <c r="B74" s="21"/>
      <c r="C74" s="62"/>
      <c r="D74" s="23" t="str">
        <f t="shared" si="40"/>
        <v/>
      </c>
      <c r="E74" s="23" t="str">
        <f t="shared" si="41"/>
        <v/>
      </c>
      <c r="F74" s="23" t="str">
        <f t="shared" si="42"/>
        <v/>
      </c>
      <c r="G74" s="23" t="str">
        <f t="shared" si="43"/>
        <v/>
      </c>
      <c r="H74" s="23" t="str">
        <f t="shared" si="44"/>
        <v/>
      </c>
      <c r="I74" s="23" t="str">
        <f t="shared" si="45"/>
        <v/>
      </c>
      <c r="J74" s="23" t="str">
        <f t="shared" si="46"/>
        <v/>
      </c>
      <c r="K74" s="23" t="str">
        <f t="shared" si="47"/>
        <v/>
      </c>
      <c r="L74" s="23" t="str">
        <f t="shared" si="48"/>
        <v/>
      </c>
      <c r="M74" s="23" t="str">
        <f t="shared" si="49"/>
        <v/>
      </c>
      <c r="N74" s="23" t="str">
        <f t="shared" si="50"/>
        <v/>
      </c>
      <c r="O74" s="23" t="str">
        <f t="shared" si="51"/>
        <v/>
      </c>
      <c r="P74" s="23" t="str">
        <f t="shared" si="52"/>
        <v/>
      </c>
      <c r="Q74" s="23" t="str">
        <f t="shared" si="53"/>
        <v/>
      </c>
      <c r="R74" s="23" t="str">
        <f t="shared" si="54"/>
        <v/>
      </c>
      <c r="S74" s="23" t="str">
        <f t="shared" si="55"/>
        <v/>
      </c>
      <c r="T74" s="23" t="str">
        <f t="shared" si="56"/>
        <v/>
      </c>
      <c r="U74" s="24">
        <f t="shared" si="57"/>
        <v>0</v>
      </c>
      <c r="V74" s="22"/>
      <c r="W74" s="14"/>
      <c r="X74" s="14"/>
      <c r="Y74" s="14"/>
      <c r="Z74" s="14"/>
      <c r="AA74" s="8"/>
      <c r="AB74" s="8"/>
      <c r="AC74" s="8"/>
      <c r="AD74" s="8"/>
      <c r="AE74" s="8"/>
      <c r="AF74" s="8"/>
      <c r="AG74" s="8"/>
      <c r="AH74" s="8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50" t="s">
        <v>64</v>
      </c>
      <c r="AZ74" s="34"/>
      <c r="BA74" s="32">
        <v>14</v>
      </c>
      <c r="BB74" s="30">
        <v>28.5</v>
      </c>
      <c r="BC74" s="30" t="s">
        <v>158</v>
      </c>
      <c r="BD74" s="85">
        <f t="shared" ref="BD74:BD81" si="58">IF($BD$6=$BA$6,BA74,IF($BD$6=$BB$6,BB74,IF($BD$6=$BC$6,BC74,"")))</f>
        <v>14</v>
      </c>
      <c r="BE74" s="51">
        <v>4</v>
      </c>
      <c r="BF74" s="26">
        <v>4.2</v>
      </c>
      <c r="BG74" s="26">
        <v>1.2</v>
      </c>
      <c r="BH74" s="86">
        <f t="shared" ref="BH74:BH81" si="59">IF($BH$6=$BF$6,BF74,IF($BH$6=$BG$6,BG74,""))</f>
        <v>4.2</v>
      </c>
      <c r="BI74" s="51">
        <v>3.5</v>
      </c>
      <c r="BJ74" s="26">
        <v>9.6</v>
      </c>
      <c r="BK74" s="26">
        <v>18.5</v>
      </c>
      <c r="BL74" s="26">
        <v>37.5</v>
      </c>
      <c r="BM74" s="86">
        <f t="shared" ref="BM74:BM81" si="60">IF($BM$6=$BJ$6,BJ74,IF($BM$6=$BK$6,BK74,IF($BM$6=$BL$6,BL74,"")))</f>
        <v>18.5</v>
      </c>
      <c r="BN74" s="51">
        <v>4.5</v>
      </c>
      <c r="BO74" s="32">
        <v>2</v>
      </c>
      <c r="BP74" s="32">
        <v>3</v>
      </c>
      <c r="BQ74" s="32">
        <v>2</v>
      </c>
      <c r="BR74" s="32">
        <v>3</v>
      </c>
      <c r="BS74" s="32">
        <v>2</v>
      </c>
      <c r="BT74" s="32">
        <v>3</v>
      </c>
      <c r="BU74" s="32">
        <v>4</v>
      </c>
      <c r="BV74" s="32">
        <v>5</v>
      </c>
      <c r="BW74" s="32">
        <v>5</v>
      </c>
      <c r="BX74" s="32">
        <v>3</v>
      </c>
      <c r="BY74" s="32">
        <v>2</v>
      </c>
      <c r="BZ74" s="81">
        <f t="shared" si="21"/>
        <v>46</v>
      </c>
      <c r="CA74" s="82">
        <f t="shared" si="22"/>
        <v>46</v>
      </c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</row>
    <row r="75" spans="1:163" ht="29.45" customHeight="1">
      <c r="A75" s="20">
        <v>68</v>
      </c>
      <c r="B75" s="21"/>
      <c r="C75" s="62"/>
      <c r="D75" s="23" t="str">
        <f t="shared" si="40"/>
        <v/>
      </c>
      <c r="E75" s="23" t="str">
        <f t="shared" si="41"/>
        <v/>
      </c>
      <c r="F75" s="23" t="str">
        <f t="shared" si="42"/>
        <v/>
      </c>
      <c r="G75" s="23" t="str">
        <f t="shared" si="43"/>
        <v/>
      </c>
      <c r="H75" s="23" t="str">
        <f t="shared" si="44"/>
        <v/>
      </c>
      <c r="I75" s="23" t="str">
        <f t="shared" si="45"/>
        <v/>
      </c>
      <c r="J75" s="23" t="str">
        <f t="shared" si="46"/>
        <v/>
      </c>
      <c r="K75" s="23" t="str">
        <f t="shared" si="47"/>
        <v/>
      </c>
      <c r="L75" s="23" t="str">
        <f t="shared" si="48"/>
        <v/>
      </c>
      <c r="M75" s="23" t="str">
        <f t="shared" si="49"/>
        <v/>
      </c>
      <c r="N75" s="23" t="str">
        <f t="shared" si="50"/>
        <v/>
      </c>
      <c r="O75" s="23" t="str">
        <f t="shared" si="51"/>
        <v/>
      </c>
      <c r="P75" s="23" t="str">
        <f t="shared" si="52"/>
        <v/>
      </c>
      <c r="Q75" s="23" t="str">
        <f t="shared" si="53"/>
        <v/>
      </c>
      <c r="R75" s="23" t="str">
        <f t="shared" si="54"/>
        <v/>
      </c>
      <c r="S75" s="23" t="str">
        <f t="shared" si="55"/>
        <v/>
      </c>
      <c r="T75" s="23" t="str">
        <f t="shared" si="56"/>
        <v/>
      </c>
      <c r="U75" s="24">
        <f t="shared" si="57"/>
        <v>0</v>
      </c>
      <c r="V75" s="22"/>
      <c r="W75" s="14"/>
      <c r="X75" s="14"/>
      <c r="Y75" s="14"/>
      <c r="Z75" s="14"/>
      <c r="AA75" s="8"/>
      <c r="AB75" s="8"/>
      <c r="AC75" s="8"/>
      <c r="AD75" s="8"/>
      <c r="AE75" s="8"/>
      <c r="AF75" s="8"/>
      <c r="AG75" s="8"/>
      <c r="AH75" s="8"/>
      <c r="AY75" s="50">
        <v>47</v>
      </c>
      <c r="BA75" s="32">
        <v>14</v>
      </c>
      <c r="BB75" s="30">
        <v>28.5</v>
      </c>
      <c r="BC75" s="30" t="s">
        <v>158</v>
      </c>
      <c r="BD75" s="85">
        <f t="shared" si="58"/>
        <v>14</v>
      </c>
      <c r="BE75" s="51">
        <v>4</v>
      </c>
      <c r="BF75" s="26">
        <v>4.3</v>
      </c>
      <c r="BG75" s="26">
        <v>1.25</v>
      </c>
      <c r="BH75" s="86">
        <f t="shared" si="59"/>
        <v>4.3</v>
      </c>
      <c r="BI75" s="51">
        <v>4</v>
      </c>
      <c r="BJ75" s="26">
        <v>9.4</v>
      </c>
      <c r="BK75" s="26">
        <v>18</v>
      </c>
      <c r="BL75" s="26">
        <v>35</v>
      </c>
      <c r="BM75" s="86">
        <f t="shared" si="60"/>
        <v>18</v>
      </c>
      <c r="BN75" s="51">
        <v>4</v>
      </c>
      <c r="BO75" s="32">
        <v>2</v>
      </c>
      <c r="BP75" s="32">
        <v>3</v>
      </c>
      <c r="BQ75" s="32">
        <v>2</v>
      </c>
      <c r="BR75" s="32">
        <v>3</v>
      </c>
      <c r="BS75" s="32">
        <v>2</v>
      </c>
      <c r="BT75" s="32">
        <v>3</v>
      </c>
      <c r="BU75" s="32">
        <v>4</v>
      </c>
      <c r="BV75" s="32">
        <v>6</v>
      </c>
      <c r="BW75" s="32">
        <v>5</v>
      </c>
      <c r="BX75" s="32">
        <v>3</v>
      </c>
      <c r="BY75" s="32">
        <v>2</v>
      </c>
      <c r="BZ75" s="81">
        <f t="shared" si="21"/>
        <v>47</v>
      </c>
      <c r="CA75" s="82">
        <f t="shared" si="22"/>
        <v>47</v>
      </c>
    </row>
    <row r="76" spans="1:163" s="4" customFormat="1" ht="29.45" customHeight="1">
      <c r="A76" s="20">
        <v>69</v>
      </c>
      <c r="B76" s="21"/>
      <c r="C76" s="62"/>
      <c r="D76" s="23" t="str">
        <f t="shared" si="40"/>
        <v/>
      </c>
      <c r="E76" s="23" t="str">
        <f t="shared" si="41"/>
        <v/>
      </c>
      <c r="F76" s="23" t="str">
        <f t="shared" si="42"/>
        <v/>
      </c>
      <c r="G76" s="23" t="str">
        <f t="shared" si="43"/>
        <v/>
      </c>
      <c r="H76" s="23" t="str">
        <f t="shared" si="44"/>
        <v/>
      </c>
      <c r="I76" s="23" t="str">
        <f t="shared" si="45"/>
        <v/>
      </c>
      <c r="J76" s="23" t="str">
        <f t="shared" si="46"/>
        <v/>
      </c>
      <c r="K76" s="23" t="str">
        <f t="shared" si="47"/>
        <v/>
      </c>
      <c r="L76" s="23" t="str">
        <f t="shared" si="48"/>
        <v/>
      </c>
      <c r="M76" s="23" t="str">
        <f t="shared" si="49"/>
        <v/>
      </c>
      <c r="N76" s="23" t="str">
        <f t="shared" si="50"/>
        <v/>
      </c>
      <c r="O76" s="23" t="str">
        <f t="shared" si="51"/>
        <v/>
      </c>
      <c r="P76" s="23" t="str">
        <f t="shared" si="52"/>
        <v/>
      </c>
      <c r="Q76" s="23" t="str">
        <f t="shared" si="53"/>
        <v/>
      </c>
      <c r="R76" s="23" t="str">
        <f t="shared" si="54"/>
        <v/>
      </c>
      <c r="S76" s="23" t="str">
        <f t="shared" si="55"/>
        <v/>
      </c>
      <c r="T76" s="23" t="str">
        <f t="shared" si="56"/>
        <v/>
      </c>
      <c r="U76" s="24">
        <f t="shared" si="57"/>
        <v>0</v>
      </c>
      <c r="V76" s="22"/>
      <c r="W76" s="14"/>
      <c r="X76" s="14"/>
      <c r="Y76" s="14"/>
      <c r="Z76" s="14"/>
      <c r="AA76" s="8"/>
      <c r="AB76" s="8"/>
      <c r="AC76" s="8"/>
      <c r="AD76" s="8"/>
      <c r="AE76" s="8"/>
      <c r="AF76" s="8"/>
      <c r="AG76" s="8"/>
      <c r="AH76" s="8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50" t="s">
        <v>65</v>
      </c>
      <c r="AZ76" s="34"/>
      <c r="BA76" s="32">
        <v>13.5</v>
      </c>
      <c r="BB76" s="30">
        <v>28</v>
      </c>
      <c r="BC76" s="30" t="s">
        <v>157</v>
      </c>
      <c r="BD76" s="85">
        <f t="shared" si="58"/>
        <v>13.5</v>
      </c>
      <c r="BE76" s="51">
        <v>4.5</v>
      </c>
      <c r="BF76" s="26">
        <v>4.3</v>
      </c>
      <c r="BG76" s="26">
        <v>1.25</v>
      </c>
      <c r="BH76" s="86">
        <f t="shared" si="59"/>
        <v>4.3</v>
      </c>
      <c r="BI76" s="51">
        <v>4</v>
      </c>
      <c r="BJ76" s="26">
        <v>9.1999999999999993</v>
      </c>
      <c r="BK76" s="26">
        <v>17.5</v>
      </c>
      <c r="BL76" s="26">
        <v>30</v>
      </c>
      <c r="BM76" s="86">
        <f t="shared" si="60"/>
        <v>17.5</v>
      </c>
      <c r="BN76" s="51">
        <v>3.5</v>
      </c>
      <c r="BO76" s="32">
        <v>2</v>
      </c>
      <c r="BP76" s="32">
        <v>3</v>
      </c>
      <c r="BQ76" s="32">
        <v>2</v>
      </c>
      <c r="BR76" s="32">
        <v>3</v>
      </c>
      <c r="BS76" s="32">
        <v>2</v>
      </c>
      <c r="BT76" s="32">
        <v>3</v>
      </c>
      <c r="BU76" s="32">
        <v>4</v>
      </c>
      <c r="BV76" s="32">
        <v>6</v>
      </c>
      <c r="BW76" s="32">
        <v>5</v>
      </c>
      <c r="BX76" s="32">
        <v>3</v>
      </c>
      <c r="BY76" s="32">
        <v>2</v>
      </c>
      <c r="BZ76" s="81">
        <f t="shared" si="21"/>
        <v>47</v>
      </c>
      <c r="CA76" s="82">
        <f t="shared" si="22"/>
        <v>47</v>
      </c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</row>
    <row r="77" spans="1:163" s="4" customFormat="1" ht="29.45" customHeight="1">
      <c r="A77" s="20">
        <v>70</v>
      </c>
      <c r="B77" s="21"/>
      <c r="C77" s="62"/>
      <c r="D77" s="23" t="str">
        <f t="shared" si="40"/>
        <v/>
      </c>
      <c r="E77" s="23" t="str">
        <f t="shared" si="41"/>
        <v/>
      </c>
      <c r="F77" s="23" t="str">
        <f t="shared" si="42"/>
        <v/>
      </c>
      <c r="G77" s="23" t="str">
        <f t="shared" si="43"/>
        <v/>
      </c>
      <c r="H77" s="23" t="str">
        <f t="shared" si="44"/>
        <v/>
      </c>
      <c r="I77" s="23" t="str">
        <f t="shared" si="45"/>
        <v/>
      </c>
      <c r="J77" s="23" t="str">
        <f t="shared" si="46"/>
        <v/>
      </c>
      <c r="K77" s="23" t="str">
        <f t="shared" si="47"/>
        <v/>
      </c>
      <c r="L77" s="23" t="str">
        <f t="shared" si="48"/>
        <v/>
      </c>
      <c r="M77" s="23" t="str">
        <f t="shared" si="49"/>
        <v/>
      </c>
      <c r="N77" s="23" t="str">
        <f t="shared" si="50"/>
        <v/>
      </c>
      <c r="O77" s="23" t="str">
        <f t="shared" si="51"/>
        <v/>
      </c>
      <c r="P77" s="23" t="str">
        <f t="shared" si="52"/>
        <v/>
      </c>
      <c r="Q77" s="23" t="str">
        <f t="shared" si="53"/>
        <v/>
      </c>
      <c r="R77" s="23" t="str">
        <f t="shared" si="54"/>
        <v/>
      </c>
      <c r="S77" s="23" t="str">
        <f t="shared" si="55"/>
        <v/>
      </c>
      <c r="T77" s="23" t="str">
        <f t="shared" si="56"/>
        <v/>
      </c>
      <c r="U77" s="24">
        <f t="shared" si="57"/>
        <v>0</v>
      </c>
      <c r="V77" s="22"/>
      <c r="W77" s="14"/>
      <c r="X77" s="14"/>
      <c r="Y77" s="14"/>
      <c r="Z77" s="14"/>
      <c r="AA77" s="8"/>
      <c r="AB77" s="8"/>
      <c r="AC77" s="8"/>
      <c r="AD77" s="8"/>
      <c r="AE77" s="8"/>
      <c r="AF77" s="8"/>
      <c r="AG77" s="8"/>
      <c r="AH77" s="8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50" t="s">
        <v>66</v>
      </c>
      <c r="AZ77" s="34"/>
      <c r="BA77" s="32">
        <v>14</v>
      </c>
      <c r="BB77" s="30">
        <v>28.5</v>
      </c>
      <c r="BC77" s="30" t="s">
        <v>158</v>
      </c>
      <c r="BD77" s="85">
        <f t="shared" si="58"/>
        <v>14</v>
      </c>
      <c r="BE77" s="51">
        <v>4</v>
      </c>
      <c r="BF77" s="26">
        <v>4.2</v>
      </c>
      <c r="BG77" s="26">
        <v>1.2</v>
      </c>
      <c r="BH77" s="86">
        <f t="shared" si="59"/>
        <v>4.2</v>
      </c>
      <c r="BI77" s="51">
        <v>3.5</v>
      </c>
      <c r="BJ77" s="26">
        <v>9.6</v>
      </c>
      <c r="BK77" s="26">
        <v>18.5</v>
      </c>
      <c r="BL77" s="26">
        <v>37.5</v>
      </c>
      <c r="BM77" s="86">
        <f t="shared" si="60"/>
        <v>18.5</v>
      </c>
      <c r="BN77" s="51">
        <v>4.5</v>
      </c>
      <c r="BO77" s="32">
        <v>2</v>
      </c>
      <c r="BP77" s="32">
        <v>3</v>
      </c>
      <c r="BQ77" s="32">
        <v>2</v>
      </c>
      <c r="BR77" s="32">
        <v>3</v>
      </c>
      <c r="BS77" s="32">
        <v>2</v>
      </c>
      <c r="BT77" s="32">
        <v>3</v>
      </c>
      <c r="BU77" s="32">
        <v>4</v>
      </c>
      <c r="BV77" s="32">
        <v>6</v>
      </c>
      <c r="BW77" s="32">
        <v>5</v>
      </c>
      <c r="BX77" s="32">
        <v>3</v>
      </c>
      <c r="BY77" s="32">
        <v>2</v>
      </c>
      <c r="BZ77" s="81">
        <f t="shared" si="21"/>
        <v>47</v>
      </c>
      <c r="CA77" s="82">
        <f t="shared" si="22"/>
        <v>47</v>
      </c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</row>
    <row r="78" spans="1:163" ht="29.45" customHeight="1">
      <c r="A78" s="20">
        <v>71</v>
      </c>
      <c r="B78" s="21"/>
      <c r="C78" s="62"/>
      <c r="D78" s="23" t="str">
        <f t="shared" si="40"/>
        <v/>
      </c>
      <c r="E78" s="23" t="str">
        <f t="shared" si="41"/>
        <v/>
      </c>
      <c r="F78" s="23" t="str">
        <f t="shared" si="42"/>
        <v/>
      </c>
      <c r="G78" s="23" t="str">
        <f t="shared" si="43"/>
        <v/>
      </c>
      <c r="H78" s="23" t="str">
        <f t="shared" si="44"/>
        <v/>
      </c>
      <c r="I78" s="23" t="str">
        <f t="shared" si="45"/>
        <v/>
      </c>
      <c r="J78" s="23" t="str">
        <f t="shared" si="46"/>
        <v/>
      </c>
      <c r="K78" s="23" t="str">
        <f t="shared" si="47"/>
        <v/>
      </c>
      <c r="L78" s="23" t="str">
        <f t="shared" si="48"/>
        <v/>
      </c>
      <c r="M78" s="23" t="str">
        <f t="shared" si="49"/>
        <v/>
      </c>
      <c r="N78" s="23" t="str">
        <f t="shared" si="50"/>
        <v/>
      </c>
      <c r="O78" s="23" t="str">
        <f t="shared" si="51"/>
        <v/>
      </c>
      <c r="P78" s="23" t="str">
        <f t="shared" si="52"/>
        <v/>
      </c>
      <c r="Q78" s="23" t="str">
        <f t="shared" si="53"/>
        <v/>
      </c>
      <c r="R78" s="23" t="str">
        <f t="shared" si="54"/>
        <v/>
      </c>
      <c r="S78" s="23" t="str">
        <f t="shared" si="55"/>
        <v/>
      </c>
      <c r="T78" s="23" t="str">
        <f t="shared" si="56"/>
        <v/>
      </c>
      <c r="U78" s="24">
        <f t="shared" si="57"/>
        <v>0</v>
      </c>
      <c r="V78" s="22"/>
      <c r="W78" s="14"/>
      <c r="X78" s="14"/>
      <c r="Y78" s="14"/>
      <c r="Z78" s="14"/>
      <c r="AA78" s="8"/>
      <c r="AB78" s="8"/>
      <c r="AC78" s="8"/>
      <c r="AD78" s="8"/>
      <c r="AE78" s="8"/>
      <c r="AF78" s="8"/>
      <c r="AG78" s="8"/>
      <c r="AH78" s="8"/>
      <c r="AY78" s="50">
        <v>48</v>
      </c>
      <c r="BA78" s="32">
        <v>13.5</v>
      </c>
      <c r="BB78" s="30">
        <v>28</v>
      </c>
      <c r="BC78" s="30" t="s">
        <v>157</v>
      </c>
      <c r="BD78" s="85">
        <f t="shared" si="58"/>
        <v>13.5</v>
      </c>
      <c r="BE78" s="51">
        <v>4.5</v>
      </c>
      <c r="BF78" s="26">
        <v>4.3</v>
      </c>
      <c r="BG78" s="26">
        <v>1.25</v>
      </c>
      <c r="BH78" s="86">
        <f t="shared" si="59"/>
        <v>4.3</v>
      </c>
      <c r="BI78" s="51">
        <v>4</v>
      </c>
      <c r="BJ78" s="26">
        <v>9.6</v>
      </c>
      <c r="BK78" s="26">
        <v>18.5</v>
      </c>
      <c r="BL78" s="26">
        <v>37.5</v>
      </c>
      <c r="BM78" s="86">
        <f t="shared" si="60"/>
        <v>18.5</v>
      </c>
      <c r="BN78" s="51">
        <v>4.5</v>
      </c>
      <c r="BO78" s="32">
        <v>2</v>
      </c>
      <c r="BP78" s="32">
        <v>3</v>
      </c>
      <c r="BQ78" s="32">
        <v>2</v>
      </c>
      <c r="BR78" s="32">
        <v>3</v>
      </c>
      <c r="BS78" s="32">
        <v>2</v>
      </c>
      <c r="BT78" s="32">
        <v>3</v>
      </c>
      <c r="BU78" s="32">
        <v>4</v>
      </c>
      <c r="BV78" s="32">
        <v>6</v>
      </c>
      <c r="BW78" s="32">
        <v>5</v>
      </c>
      <c r="BX78" s="32">
        <v>3</v>
      </c>
      <c r="BY78" s="32">
        <v>2</v>
      </c>
      <c r="BZ78" s="81">
        <f t="shared" si="21"/>
        <v>48</v>
      </c>
      <c r="CA78" s="82">
        <f t="shared" si="22"/>
        <v>48</v>
      </c>
    </row>
    <row r="79" spans="1:163" ht="29.45" customHeight="1">
      <c r="A79" s="20">
        <v>72</v>
      </c>
      <c r="B79" s="21"/>
      <c r="C79" s="62"/>
      <c r="D79" s="23" t="str">
        <f t="shared" si="40"/>
        <v/>
      </c>
      <c r="E79" s="23" t="str">
        <f t="shared" si="41"/>
        <v/>
      </c>
      <c r="F79" s="23" t="str">
        <f t="shared" si="42"/>
        <v/>
      </c>
      <c r="G79" s="23" t="str">
        <f t="shared" si="43"/>
        <v/>
      </c>
      <c r="H79" s="23" t="str">
        <f t="shared" si="44"/>
        <v/>
      </c>
      <c r="I79" s="23" t="str">
        <f t="shared" si="45"/>
        <v/>
      </c>
      <c r="J79" s="23" t="str">
        <f t="shared" si="46"/>
        <v/>
      </c>
      <c r="K79" s="23" t="str">
        <f t="shared" si="47"/>
        <v/>
      </c>
      <c r="L79" s="23" t="str">
        <f t="shared" si="48"/>
        <v/>
      </c>
      <c r="M79" s="23" t="str">
        <f t="shared" si="49"/>
        <v/>
      </c>
      <c r="N79" s="23" t="str">
        <f t="shared" si="50"/>
        <v/>
      </c>
      <c r="O79" s="23" t="str">
        <f t="shared" si="51"/>
        <v/>
      </c>
      <c r="P79" s="23" t="str">
        <f t="shared" si="52"/>
        <v/>
      </c>
      <c r="Q79" s="23" t="str">
        <f t="shared" si="53"/>
        <v/>
      </c>
      <c r="R79" s="23" t="str">
        <f t="shared" si="54"/>
        <v/>
      </c>
      <c r="S79" s="23" t="str">
        <f t="shared" si="55"/>
        <v/>
      </c>
      <c r="T79" s="23" t="str">
        <f t="shared" si="56"/>
        <v/>
      </c>
      <c r="U79" s="24">
        <f t="shared" si="57"/>
        <v>0</v>
      </c>
      <c r="V79" s="22"/>
      <c r="W79" s="14"/>
      <c r="X79" s="14"/>
      <c r="Y79" s="14"/>
      <c r="Z79" s="14"/>
      <c r="AA79" s="8"/>
      <c r="AB79" s="8"/>
      <c r="AC79" s="8"/>
      <c r="AD79" s="8"/>
      <c r="AE79" s="8"/>
      <c r="AF79" s="8"/>
      <c r="AG79" s="8"/>
      <c r="AH79" s="8"/>
      <c r="AY79" s="50" t="s">
        <v>67</v>
      </c>
      <c r="BA79" s="32">
        <v>13</v>
      </c>
      <c r="BB79" s="30">
        <v>27.5</v>
      </c>
      <c r="BC79" s="30" t="s">
        <v>156</v>
      </c>
      <c r="BD79" s="85">
        <f t="shared" si="58"/>
        <v>13</v>
      </c>
      <c r="BE79" s="51">
        <v>5</v>
      </c>
      <c r="BF79" s="26">
        <v>4.4000000000000004</v>
      </c>
      <c r="BG79" s="26">
        <v>1.3</v>
      </c>
      <c r="BH79" s="86">
        <f t="shared" si="59"/>
        <v>4.4000000000000004</v>
      </c>
      <c r="BI79" s="51">
        <v>4.5</v>
      </c>
      <c r="BJ79" s="26">
        <v>9.1999999999999993</v>
      </c>
      <c r="BK79" s="26">
        <v>17.5</v>
      </c>
      <c r="BL79" s="26">
        <v>30</v>
      </c>
      <c r="BM79" s="86">
        <f t="shared" si="60"/>
        <v>17.5</v>
      </c>
      <c r="BN79" s="51">
        <v>3.5</v>
      </c>
      <c r="BO79" s="32">
        <v>2</v>
      </c>
      <c r="BP79" s="32">
        <v>3</v>
      </c>
      <c r="BQ79" s="32">
        <v>2</v>
      </c>
      <c r="BR79" s="32">
        <v>3</v>
      </c>
      <c r="BS79" s="32">
        <v>2</v>
      </c>
      <c r="BT79" s="32">
        <v>3</v>
      </c>
      <c r="BU79" s="32">
        <v>4</v>
      </c>
      <c r="BV79" s="32">
        <v>6</v>
      </c>
      <c r="BW79" s="32">
        <v>5</v>
      </c>
      <c r="BX79" s="32">
        <v>3</v>
      </c>
      <c r="BY79" s="32">
        <v>2</v>
      </c>
      <c r="BZ79" s="81">
        <f t="shared" si="21"/>
        <v>48</v>
      </c>
      <c r="CA79" s="82">
        <f t="shared" si="22"/>
        <v>48</v>
      </c>
    </row>
    <row r="80" spans="1:163" ht="29.45" customHeight="1">
      <c r="A80" s="20">
        <v>73</v>
      </c>
      <c r="B80" s="21"/>
      <c r="C80" s="62"/>
      <c r="D80" s="23" t="str">
        <f t="shared" si="40"/>
        <v/>
      </c>
      <c r="E80" s="23" t="str">
        <f t="shared" si="41"/>
        <v/>
      </c>
      <c r="F80" s="23" t="str">
        <f t="shared" si="42"/>
        <v/>
      </c>
      <c r="G80" s="23" t="str">
        <f t="shared" si="43"/>
        <v/>
      </c>
      <c r="H80" s="23" t="str">
        <f t="shared" si="44"/>
        <v/>
      </c>
      <c r="I80" s="23" t="str">
        <f t="shared" si="45"/>
        <v/>
      </c>
      <c r="J80" s="23" t="str">
        <f t="shared" si="46"/>
        <v/>
      </c>
      <c r="K80" s="23" t="str">
        <f t="shared" si="47"/>
        <v/>
      </c>
      <c r="L80" s="23" t="str">
        <f t="shared" si="48"/>
        <v/>
      </c>
      <c r="M80" s="23" t="str">
        <f t="shared" si="49"/>
        <v/>
      </c>
      <c r="N80" s="23" t="str">
        <f t="shared" si="50"/>
        <v/>
      </c>
      <c r="O80" s="23" t="str">
        <f t="shared" si="51"/>
        <v/>
      </c>
      <c r="P80" s="23" t="str">
        <f t="shared" si="52"/>
        <v/>
      </c>
      <c r="Q80" s="23" t="str">
        <f t="shared" si="53"/>
        <v/>
      </c>
      <c r="R80" s="23" t="str">
        <f t="shared" si="54"/>
        <v/>
      </c>
      <c r="S80" s="23" t="str">
        <f t="shared" si="55"/>
        <v/>
      </c>
      <c r="T80" s="23" t="str">
        <f t="shared" si="56"/>
        <v/>
      </c>
      <c r="U80" s="24">
        <f t="shared" si="57"/>
        <v>0</v>
      </c>
      <c r="V80" s="22"/>
      <c r="W80" s="14"/>
      <c r="X80" s="14"/>
      <c r="Y80" s="14"/>
      <c r="Z80" s="14"/>
      <c r="AA80" s="8"/>
      <c r="AB80" s="8"/>
      <c r="AC80" s="8"/>
      <c r="AD80" s="8"/>
      <c r="AE80" s="8"/>
      <c r="AF80" s="8"/>
      <c r="AG80" s="8"/>
      <c r="AH80" s="8"/>
      <c r="AY80" s="50" t="s">
        <v>68</v>
      </c>
      <c r="BA80" s="32">
        <v>13</v>
      </c>
      <c r="BB80" s="30">
        <v>27.5</v>
      </c>
      <c r="BC80" s="30" t="s">
        <v>156</v>
      </c>
      <c r="BD80" s="85">
        <f t="shared" si="58"/>
        <v>13</v>
      </c>
      <c r="BE80" s="51">
        <v>5</v>
      </c>
      <c r="BF80" s="26">
        <v>4.2</v>
      </c>
      <c r="BG80" s="26">
        <v>1.2</v>
      </c>
      <c r="BH80" s="86">
        <f t="shared" si="59"/>
        <v>4.2</v>
      </c>
      <c r="BI80" s="51">
        <v>3.5</v>
      </c>
      <c r="BJ80" s="26">
        <v>9.6</v>
      </c>
      <c r="BK80" s="26">
        <v>18.5</v>
      </c>
      <c r="BL80" s="26">
        <v>37.5</v>
      </c>
      <c r="BM80" s="86">
        <f t="shared" si="60"/>
        <v>18.5</v>
      </c>
      <c r="BN80" s="51">
        <v>4.5</v>
      </c>
      <c r="BO80" s="32">
        <v>2</v>
      </c>
      <c r="BP80" s="32">
        <v>3</v>
      </c>
      <c r="BQ80" s="32">
        <v>2</v>
      </c>
      <c r="BR80" s="32">
        <v>3</v>
      </c>
      <c r="BS80" s="32">
        <v>2</v>
      </c>
      <c r="BT80" s="32">
        <v>3</v>
      </c>
      <c r="BU80" s="32">
        <v>4</v>
      </c>
      <c r="BV80" s="32">
        <v>6</v>
      </c>
      <c r="BW80" s="32">
        <v>5</v>
      </c>
      <c r="BX80" s="32">
        <v>3</v>
      </c>
      <c r="BY80" s="32">
        <v>2</v>
      </c>
      <c r="BZ80" s="81">
        <f t="shared" si="21"/>
        <v>48</v>
      </c>
      <c r="CA80" s="82">
        <f t="shared" si="22"/>
        <v>48</v>
      </c>
    </row>
    <row r="81" spans="1:79" ht="29.45" customHeight="1">
      <c r="A81" s="20">
        <v>74</v>
      </c>
      <c r="B81" s="21"/>
      <c r="C81" s="62"/>
      <c r="D81" s="23" t="str">
        <f t="shared" si="40"/>
        <v/>
      </c>
      <c r="E81" s="23" t="str">
        <f t="shared" si="41"/>
        <v/>
      </c>
      <c r="F81" s="23" t="str">
        <f t="shared" si="42"/>
        <v/>
      </c>
      <c r="G81" s="23" t="str">
        <f t="shared" si="43"/>
        <v/>
      </c>
      <c r="H81" s="23" t="str">
        <f t="shared" si="44"/>
        <v/>
      </c>
      <c r="I81" s="23" t="str">
        <f t="shared" si="45"/>
        <v/>
      </c>
      <c r="J81" s="23" t="str">
        <f t="shared" si="46"/>
        <v/>
      </c>
      <c r="K81" s="23" t="str">
        <f t="shared" si="47"/>
        <v/>
      </c>
      <c r="L81" s="23" t="str">
        <f t="shared" si="48"/>
        <v/>
      </c>
      <c r="M81" s="23" t="str">
        <f t="shared" si="49"/>
        <v/>
      </c>
      <c r="N81" s="23" t="str">
        <f t="shared" si="50"/>
        <v/>
      </c>
      <c r="O81" s="23" t="str">
        <f t="shared" si="51"/>
        <v/>
      </c>
      <c r="P81" s="23" t="str">
        <f t="shared" si="52"/>
        <v/>
      </c>
      <c r="Q81" s="23" t="str">
        <f t="shared" si="53"/>
        <v/>
      </c>
      <c r="R81" s="23" t="str">
        <f t="shared" si="54"/>
        <v/>
      </c>
      <c r="S81" s="23" t="str">
        <f t="shared" si="55"/>
        <v/>
      </c>
      <c r="T81" s="23" t="str">
        <f t="shared" si="56"/>
        <v/>
      </c>
      <c r="U81" s="24">
        <f t="shared" si="57"/>
        <v>0</v>
      </c>
      <c r="V81" s="22"/>
      <c r="W81" s="14"/>
      <c r="X81" s="14"/>
      <c r="Y81" s="14"/>
      <c r="Z81" s="14"/>
      <c r="AA81" s="8"/>
      <c r="AB81" s="8"/>
      <c r="AC81" s="8"/>
      <c r="AD81" s="8"/>
      <c r="AE81" s="8"/>
      <c r="AF81" s="8"/>
      <c r="AG81" s="8"/>
      <c r="AH81" s="8"/>
      <c r="AY81" s="50">
        <v>49</v>
      </c>
      <c r="BA81" s="32">
        <v>13</v>
      </c>
      <c r="BB81" s="30">
        <v>27.5</v>
      </c>
      <c r="BC81" s="30" t="s">
        <v>156</v>
      </c>
      <c r="BD81" s="85">
        <f t="shared" si="58"/>
        <v>13</v>
      </c>
      <c r="BE81" s="51">
        <v>5</v>
      </c>
      <c r="BF81" s="26">
        <v>4.3</v>
      </c>
      <c r="BG81" s="26">
        <v>1.25</v>
      </c>
      <c r="BH81" s="86">
        <f t="shared" si="59"/>
        <v>4.3</v>
      </c>
      <c r="BI81" s="51">
        <v>4</v>
      </c>
      <c r="BJ81" s="26">
        <v>9.8000000000000007</v>
      </c>
      <c r="BK81" s="26">
        <v>19</v>
      </c>
      <c r="BL81" s="26">
        <v>40</v>
      </c>
      <c r="BM81" s="86">
        <f t="shared" si="60"/>
        <v>19</v>
      </c>
      <c r="BN81" s="51">
        <v>5</v>
      </c>
      <c r="BO81" s="32">
        <v>2</v>
      </c>
      <c r="BP81" s="32">
        <v>3</v>
      </c>
      <c r="BQ81" s="32">
        <v>2</v>
      </c>
      <c r="BR81" s="32">
        <v>3</v>
      </c>
      <c r="BS81" s="32">
        <v>2</v>
      </c>
      <c r="BT81" s="32">
        <v>3</v>
      </c>
      <c r="BU81" s="32">
        <v>4</v>
      </c>
      <c r="BV81" s="32">
        <v>6</v>
      </c>
      <c r="BW81" s="32">
        <v>5</v>
      </c>
      <c r="BX81" s="32">
        <v>3</v>
      </c>
      <c r="BY81" s="32">
        <v>2</v>
      </c>
      <c r="BZ81" s="81">
        <f t="shared" si="21"/>
        <v>49</v>
      </c>
      <c r="CA81" s="82">
        <f t="shared" si="22"/>
        <v>49</v>
      </c>
    </row>
    <row r="82" spans="1:79" ht="29.45" customHeight="1">
      <c r="A82" s="20">
        <v>75</v>
      </c>
      <c r="B82" s="21"/>
      <c r="C82" s="62"/>
      <c r="D82" s="23" t="str">
        <f t="shared" si="40"/>
        <v/>
      </c>
      <c r="E82" s="23" t="str">
        <f t="shared" si="41"/>
        <v/>
      </c>
      <c r="F82" s="23" t="str">
        <f t="shared" si="42"/>
        <v/>
      </c>
      <c r="G82" s="23" t="str">
        <f t="shared" si="43"/>
        <v/>
      </c>
      <c r="H82" s="23" t="str">
        <f t="shared" si="44"/>
        <v/>
      </c>
      <c r="I82" s="23" t="str">
        <f t="shared" si="45"/>
        <v/>
      </c>
      <c r="J82" s="23" t="str">
        <f t="shared" si="46"/>
        <v/>
      </c>
      <c r="K82" s="23" t="str">
        <f t="shared" si="47"/>
        <v/>
      </c>
      <c r="L82" s="23" t="str">
        <f t="shared" si="48"/>
        <v/>
      </c>
      <c r="M82" s="23" t="str">
        <f t="shared" si="49"/>
        <v/>
      </c>
      <c r="N82" s="23" t="str">
        <f t="shared" si="50"/>
        <v/>
      </c>
      <c r="O82" s="23" t="str">
        <f t="shared" si="51"/>
        <v/>
      </c>
      <c r="P82" s="23" t="str">
        <f t="shared" si="52"/>
        <v/>
      </c>
      <c r="Q82" s="23" t="str">
        <f t="shared" si="53"/>
        <v/>
      </c>
      <c r="R82" s="23" t="str">
        <f t="shared" si="54"/>
        <v/>
      </c>
      <c r="S82" s="23" t="str">
        <f t="shared" si="55"/>
        <v/>
      </c>
      <c r="T82" s="23" t="str">
        <f t="shared" si="56"/>
        <v/>
      </c>
      <c r="U82" s="24">
        <f t="shared" si="57"/>
        <v>0</v>
      </c>
      <c r="V82" s="22"/>
      <c r="W82" s="14"/>
      <c r="X82" s="14"/>
      <c r="Y82" s="14"/>
      <c r="Z82" s="14"/>
      <c r="AA82" s="8"/>
      <c r="AB82" s="8"/>
      <c r="AC82" s="8"/>
      <c r="AD82" s="8"/>
      <c r="AE82" s="8"/>
      <c r="AF82" s="8"/>
      <c r="AG82" s="8"/>
      <c r="AH82" s="8"/>
      <c r="AY82" s="50" t="s">
        <v>69</v>
      </c>
      <c r="BA82" s="32">
        <v>13</v>
      </c>
      <c r="BB82" s="30">
        <v>27.5</v>
      </c>
      <c r="BC82" s="30" t="s">
        <v>156</v>
      </c>
      <c r="BD82" s="85">
        <f t="shared" ref="BD82:BD150" si="61">IF($BD$6=$BA$6,BA82,IF($BD$6=$BB$6,BB82,IF($BD$6=$BC$6,BC82,"")))</f>
        <v>13</v>
      </c>
      <c r="BE82" s="51">
        <v>5</v>
      </c>
      <c r="BF82" s="26">
        <v>4.4000000000000004</v>
      </c>
      <c r="BG82" s="26">
        <v>1.3</v>
      </c>
      <c r="BH82" s="86">
        <f t="shared" ref="BH82:BH150" si="62">IF($BH$6=$BF$6,BF82,IF($BH$6=$BG$6,BG82,""))</f>
        <v>4.4000000000000004</v>
      </c>
      <c r="BI82" s="51">
        <v>4.5</v>
      </c>
      <c r="BJ82" s="26">
        <v>9.8000000000000007</v>
      </c>
      <c r="BK82" s="26">
        <v>19</v>
      </c>
      <c r="BL82" s="26">
        <v>40</v>
      </c>
      <c r="BM82" s="86">
        <f t="shared" ref="BM82:BM150" si="63">IF($BM$6=$BJ$6,BJ82,IF($BM$6=$BK$6,BK82,IF($BM$6=$BL$6,BL82,"")))</f>
        <v>19</v>
      </c>
      <c r="BN82" s="51">
        <v>5</v>
      </c>
      <c r="BO82" s="32">
        <v>2</v>
      </c>
      <c r="BP82" s="32">
        <v>3</v>
      </c>
      <c r="BQ82" s="32">
        <v>2</v>
      </c>
      <c r="BR82" s="32">
        <v>3</v>
      </c>
      <c r="BS82" s="32">
        <v>2</v>
      </c>
      <c r="BT82" s="32">
        <v>3</v>
      </c>
      <c r="BU82" s="32">
        <v>4</v>
      </c>
      <c r="BV82" s="32">
        <v>5.5</v>
      </c>
      <c r="BW82" s="32">
        <v>5</v>
      </c>
      <c r="BX82" s="32">
        <v>3</v>
      </c>
      <c r="BY82" s="32">
        <v>2</v>
      </c>
      <c r="BZ82" s="81">
        <f t="shared" ref="BZ82:BZ145" si="64">SUM(BN82:BY82,BE82,BI82)</f>
        <v>49</v>
      </c>
      <c r="CA82" s="82">
        <f t="shared" ref="CA82:CA145" si="65">ROUND(BZ82,0)</f>
        <v>49</v>
      </c>
    </row>
    <row r="83" spans="1:79" ht="29.45" customHeight="1">
      <c r="A83" s="20">
        <v>76</v>
      </c>
      <c r="B83" s="21"/>
      <c r="C83" s="62"/>
      <c r="D83" s="23" t="str">
        <f t="shared" si="40"/>
        <v/>
      </c>
      <c r="E83" s="23" t="str">
        <f t="shared" si="41"/>
        <v/>
      </c>
      <c r="F83" s="23" t="str">
        <f t="shared" si="42"/>
        <v/>
      </c>
      <c r="G83" s="23" t="str">
        <f t="shared" si="43"/>
        <v/>
      </c>
      <c r="H83" s="23" t="str">
        <f t="shared" si="44"/>
        <v/>
      </c>
      <c r="I83" s="23" t="str">
        <f t="shared" si="45"/>
        <v/>
      </c>
      <c r="J83" s="23" t="str">
        <f t="shared" si="46"/>
        <v/>
      </c>
      <c r="K83" s="23" t="str">
        <f t="shared" si="47"/>
        <v/>
      </c>
      <c r="L83" s="23" t="str">
        <f t="shared" si="48"/>
        <v/>
      </c>
      <c r="M83" s="23" t="str">
        <f t="shared" si="49"/>
        <v/>
      </c>
      <c r="N83" s="23" t="str">
        <f t="shared" si="50"/>
        <v/>
      </c>
      <c r="O83" s="23" t="str">
        <f t="shared" si="51"/>
        <v/>
      </c>
      <c r="P83" s="23" t="str">
        <f t="shared" si="52"/>
        <v/>
      </c>
      <c r="Q83" s="23" t="str">
        <f t="shared" si="53"/>
        <v/>
      </c>
      <c r="R83" s="23" t="str">
        <f t="shared" si="54"/>
        <v/>
      </c>
      <c r="S83" s="23" t="str">
        <f t="shared" si="55"/>
        <v/>
      </c>
      <c r="T83" s="23" t="str">
        <f t="shared" si="56"/>
        <v/>
      </c>
      <c r="U83" s="24">
        <f t="shared" si="57"/>
        <v>0</v>
      </c>
      <c r="V83" s="22"/>
      <c r="W83" s="14"/>
      <c r="X83" s="14"/>
      <c r="Y83" s="14"/>
      <c r="Z83" s="14"/>
      <c r="AA83" s="8"/>
      <c r="AB83" s="8"/>
      <c r="AC83" s="8"/>
      <c r="AD83" s="8"/>
      <c r="AE83" s="8"/>
      <c r="AF83" s="8"/>
      <c r="AG83" s="8"/>
      <c r="AH83" s="8"/>
      <c r="AY83" s="50" t="s">
        <v>70</v>
      </c>
      <c r="BA83" s="32">
        <v>13</v>
      </c>
      <c r="BB83" s="30">
        <v>27.5</v>
      </c>
      <c r="BC83" s="30" t="s">
        <v>156</v>
      </c>
      <c r="BD83" s="85">
        <f t="shared" si="61"/>
        <v>13</v>
      </c>
      <c r="BE83" s="51">
        <v>5</v>
      </c>
      <c r="BF83" s="26">
        <v>4.4000000000000004</v>
      </c>
      <c r="BG83" s="26">
        <v>1.3</v>
      </c>
      <c r="BH83" s="86">
        <f t="shared" si="62"/>
        <v>4.4000000000000004</v>
      </c>
      <c r="BI83" s="51">
        <v>4.5</v>
      </c>
      <c r="BJ83" s="26">
        <v>9.6</v>
      </c>
      <c r="BK83" s="26">
        <v>18.5</v>
      </c>
      <c r="BL83" s="26">
        <v>37.5</v>
      </c>
      <c r="BM83" s="86">
        <f t="shared" si="63"/>
        <v>18.5</v>
      </c>
      <c r="BN83" s="51">
        <v>4.5</v>
      </c>
      <c r="BO83" s="32">
        <v>2</v>
      </c>
      <c r="BP83" s="32">
        <v>3</v>
      </c>
      <c r="BQ83" s="32">
        <v>2</v>
      </c>
      <c r="BR83" s="32">
        <v>3</v>
      </c>
      <c r="BS83" s="32">
        <v>2</v>
      </c>
      <c r="BT83" s="32">
        <v>3</v>
      </c>
      <c r="BU83" s="32">
        <v>4</v>
      </c>
      <c r="BV83" s="32">
        <v>6</v>
      </c>
      <c r="BW83" s="32">
        <v>5</v>
      </c>
      <c r="BX83" s="32">
        <v>3</v>
      </c>
      <c r="BY83" s="32">
        <v>2</v>
      </c>
      <c r="BZ83" s="81">
        <f t="shared" si="64"/>
        <v>49</v>
      </c>
      <c r="CA83" s="82">
        <f t="shared" si="65"/>
        <v>49</v>
      </c>
    </row>
    <row r="84" spans="1:79" ht="29.45" customHeight="1">
      <c r="A84" s="20">
        <v>77</v>
      </c>
      <c r="B84" s="21"/>
      <c r="C84" s="62"/>
      <c r="D84" s="23" t="str">
        <f t="shared" si="40"/>
        <v/>
      </c>
      <c r="E84" s="23" t="str">
        <f t="shared" si="41"/>
        <v/>
      </c>
      <c r="F84" s="23" t="str">
        <f t="shared" si="42"/>
        <v/>
      </c>
      <c r="G84" s="23" t="str">
        <f t="shared" si="43"/>
        <v/>
      </c>
      <c r="H84" s="23" t="str">
        <f t="shared" si="44"/>
        <v/>
      </c>
      <c r="I84" s="23" t="str">
        <f t="shared" si="45"/>
        <v/>
      </c>
      <c r="J84" s="23" t="str">
        <f t="shared" si="46"/>
        <v/>
      </c>
      <c r="K84" s="23" t="str">
        <f t="shared" si="47"/>
        <v/>
      </c>
      <c r="L84" s="23" t="str">
        <f t="shared" si="48"/>
        <v/>
      </c>
      <c r="M84" s="23" t="str">
        <f t="shared" si="49"/>
        <v/>
      </c>
      <c r="N84" s="23" t="str">
        <f t="shared" si="50"/>
        <v/>
      </c>
      <c r="O84" s="23" t="str">
        <f t="shared" si="51"/>
        <v/>
      </c>
      <c r="P84" s="23" t="str">
        <f t="shared" si="52"/>
        <v/>
      </c>
      <c r="Q84" s="23" t="str">
        <f t="shared" si="53"/>
        <v/>
      </c>
      <c r="R84" s="23" t="str">
        <f t="shared" si="54"/>
        <v/>
      </c>
      <c r="S84" s="23" t="str">
        <f t="shared" si="55"/>
        <v/>
      </c>
      <c r="T84" s="23" t="str">
        <f t="shared" si="56"/>
        <v/>
      </c>
      <c r="U84" s="24">
        <f t="shared" si="57"/>
        <v>0</v>
      </c>
      <c r="V84" s="22"/>
      <c r="W84" s="14"/>
      <c r="X84" s="14"/>
      <c r="Y84" s="14"/>
      <c r="Z84" s="14"/>
      <c r="AA84" s="8"/>
      <c r="AB84" s="8"/>
      <c r="AC84" s="8"/>
      <c r="AD84" s="8"/>
      <c r="AE84" s="8"/>
      <c r="AF84" s="8"/>
      <c r="AG84" s="8"/>
      <c r="AH84" s="8"/>
      <c r="AY84" s="53" t="s">
        <v>76</v>
      </c>
      <c r="AZ84" s="54"/>
      <c r="BA84" s="27">
        <v>18.5</v>
      </c>
      <c r="BB84" s="55">
        <v>33.5</v>
      </c>
      <c r="BC84" s="27" t="s">
        <v>166</v>
      </c>
      <c r="BD84" s="85">
        <f t="shared" si="61"/>
        <v>18.5</v>
      </c>
      <c r="BE84" s="51">
        <v>1.5</v>
      </c>
      <c r="BF84" s="56">
        <v>3.4</v>
      </c>
      <c r="BG84" s="56">
        <v>0.9</v>
      </c>
      <c r="BH84" s="86">
        <f t="shared" si="62"/>
        <v>3.4</v>
      </c>
      <c r="BI84" s="51">
        <v>2</v>
      </c>
      <c r="BJ84" s="56">
        <v>6.6</v>
      </c>
      <c r="BK84" s="56">
        <v>11</v>
      </c>
      <c r="BL84" s="56">
        <v>7</v>
      </c>
      <c r="BM84" s="86">
        <f t="shared" si="63"/>
        <v>11</v>
      </c>
      <c r="BN84" s="51">
        <v>1</v>
      </c>
      <c r="BO84" s="27">
        <v>1.5</v>
      </c>
      <c r="BP84" s="27">
        <v>2</v>
      </c>
      <c r="BQ84" s="27">
        <v>1.5</v>
      </c>
      <c r="BR84" s="27">
        <v>2</v>
      </c>
      <c r="BS84" s="27">
        <v>1.5</v>
      </c>
      <c r="BT84" s="27">
        <v>2</v>
      </c>
      <c r="BU84" s="27">
        <v>2</v>
      </c>
      <c r="BV84" s="27">
        <v>2.5</v>
      </c>
      <c r="BW84" s="27">
        <v>2.5</v>
      </c>
      <c r="BX84" s="27">
        <v>1.5</v>
      </c>
      <c r="BY84" s="27">
        <v>1.5</v>
      </c>
      <c r="BZ84" s="83">
        <f t="shared" si="64"/>
        <v>25</v>
      </c>
      <c r="CA84" s="84">
        <f t="shared" si="65"/>
        <v>25</v>
      </c>
    </row>
    <row r="85" spans="1:79" ht="29.45" customHeight="1">
      <c r="A85" s="20">
        <v>78</v>
      </c>
      <c r="B85" s="21"/>
      <c r="C85" s="62"/>
      <c r="D85" s="23" t="str">
        <f t="shared" si="40"/>
        <v/>
      </c>
      <c r="E85" s="23" t="str">
        <f t="shared" si="41"/>
        <v/>
      </c>
      <c r="F85" s="23" t="str">
        <f t="shared" si="42"/>
        <v/>
      </c>
      <c r="G85" s="23" t="str">
        <f t="shared" si="43"/>
        <v/>
      </c>
      <c r="H85" s="23" t="str">
        <f t="shared" si="44"/>
        <v/>
      </c>
      <c r="I85" s="23" t="str">
        <f t="shared" si="45"/>
        <v/>
      </c>
      <c r="J85" s="23" t="str">
        <f t="shared" si="46"/>
        <v/>
      </c>
      <c r="K85" s="23" t="str">
        <f t="shared" si="47"/>
        <v/>
      </c>
      <c r="L85" s="23" t="str">
        <f t="shared" si="48"/>
        <v/>
      </c>
      <c r="M85" s="23" t="str">
        <f t="shared" si="49"/>
        <v/>
      </c>
      <c r="N85" s="23" t="str">
        <f t="shared" si="50"/>
        <v/>
      </c>
      <c r="O85" s="23" t="str">
        <f t="shared" si="51"/>
        <v/>
      </c>
      <c r="P85" s="23" t="str">
        <f t="shared" si="52"/>
        <v/>
      </c>
      <c r="Q85" s="23" t="str">
        <f t="shared" si="53"/>
        <v/>
      </c>
      <c r="R85" s="23" t="str">
        <f t="shared" si="54"/>
        <v/>
      </c>
      <c r="S85" s="23" t="str">
        <f t="shared" si="55"/>
        <v/>
      </c>
      <c r="T85" s="23" t="str">
        <f t="shared" si="56"/>
        <v/>
      </c>
      <c r="U85" s="24">
        <f t="shared" si="57"/>
        <v>0</v>
      </c>
      <c r="V85" s="22"/>
      <c r="W85" s="14"/>
      <c r="X85" s="14"/>
      <c r="Y85" s="14"/>
      <c r="Z85" s="14"/>
      <c r="AA85" s="8"/>
      <c r="AB85" s="8"/>
      <c r="AC85" s="8"/>
      <c r="AD85" s="8"/>
      <c r="AE85" s="8"/>
      <c r="AF85" s="8"/>
      <c r="AG85" s="8"/>
      <c r="AH85" s="8"/>
      <c r="AY85" s="53" t="s">
        <v>79</v>
      </c>
      <c r="AZ85" s="54"/>
      <c r="BA85" s="27">
        <v>18</v>
      </c>
      <c r="BB85" s="55">
        <v>33</v>
      </c>
      <c r="BC85" s="27" t="s">
        <v>167</v>
      </c>
      <c r="BD85" s="85">
        <f t="shared" si="61"/>
        <v>18</v>
      </c>
      <c r="BE85" s="51">
        <v>2</v>
      </c>
      <c r="BF85" s="56">
        <v>3.2</v>
      </c>
      <c r="BG85" s="56">
        <v>0.8</v>
      </c>
      <c r="BH85" s="86">
        <f t="shared" si="62"/>
        <v>3.2</v>
      </c>
      <c r="BI85" s="51">
        <v>1</v>
      </c>
      <c r="BJ85" s="56">
        <v>6.8</v>
      </c>
      <c r="BK85" s="56">
        <v>11.5</v>
      </c>
      <c r="BL85" s="56">
        <v>8</v>
      </c>
      <c r="BM85" s="86">
        <f t="shared" si="63"/>
        <v>11.5</v>
      </c>
      <c r="BN85" s="51">
        <v>1.5</v>
      </c>
      <c r="BO85" s="27">
        <v>2</v>
      </c>
      <c r="BP85" s="27">
        <v>2</v>
      </c>
      <c r="BQ85" s="27">
        <v>2</v>
      </c>
      <c r="BR85" s="27">
        <v>1.5</v>
      </c>
      <c r="BS85" s="27">
        <v>1</v>
      </c>
      <c r="BT85" s="27">
        <v>1.5</v>
      </c>
      <c r="BU85" s="27">
        <v>2.5</v>
      </c>
      <c r="BV85" s="27">
        <v>2</v>
      </c>
      <c r="BW85" s="27">
        <v>3</v>
      </c>
      <c r="BX85" s="27">
        <v>2</v>
      </c>
      <c r="BY85" s="27">
        <v>1</v>
      </c>
      <c r="BZ85" s="83">
        <f t="shared" si="64"/>
        <v>25</v>
      </c>
      <c r="CA85" s="84">
        <f t="shared" si="65"/>
        <v>25</v>
      </c>
    </row>
    <row r="86" spans="1:79" ht="29.45" customHeight="1">
      <c r="A86" s="20">
        <v>79</v>
      </c>
      <c r="B86" s="21"/>
      <c r="C86" s="62"/>
      <c r="D86" s="23" t="str">
        <f t="shared" si="40"/>
        <v/>
      </c>
      <c r="E86" s="23" t="str">
        <f t="shared" si="41"/>
        <v/>
      </c>
      <c r="F86" s="23" t="str">
        <f t="shared" si="42"/>
        <v/>
      </c>
      <c r="G86" s="23" t="str">
        <f t="shared" si="43"/>
        <v/>
      </c>
      <c r="H86" s="23" t="str">
        <f t="shared" si="44"/>
        <v/>
      </c>
      <c r="I86" s="23" t="str">
        <f t="shared" si="45"/>
        <v/>
      </c>
      <c r="J86" s="23" t="str">
        <f t="shared" si="46"/>
        <v/>
      </c>
      <c r="K86" s="23" t="str">
        <f t="shared" si="47"/>
        <v/>
      </c>
      <c r="L86" s="23" t="str">
        <f t="shared" si="48"/>
        <v/>
      </c>
      <c r="M86" s="23" t="str">
        <f t="shared" si="49"/>
        <v/>
      </c>
      <c r="N86" s="23" t="str">
        <f t="shared" si="50"/>
        <v/>
      </c>
      <c r="O86" s="23" t="str">
        <f t="shared" si="51"/>
        <v/>
      </c>
      <c r="P86" s="23" t="str">
        <f t="shared" si="52"/>
        <v/>
      </c>
      <c r="Q86" s="23" t="str">
        <f t="shared" si="53"/>
        <v/>
      </c>
      <c r="R86" s="23" t="str">
        <f t="shared" si="54"/>
        <v/>
      </c>
      <c r="S86" s="23" t="str">
        <f t="shared" si="55"/>
        <v/>
      </c>
      <c r="T86" s="23" t="str">
        <f t="shared" si="56"/>
        <v/>
      </c>
      <c r="U86" s="24">
        <f t="shared" si="57"/>
        <v>0</v>
      </c>
      <c r="V86" s="22"/>
      <c r="W86" s="14"/>
      <c r="X86" s="14"/>
      <c r="Y86" s="14"/>
      <c r="Z86" s="14"/>
      <c r="AA86" s="8"/>
      <c r="AB86" s="8"/>
      <c r="AC86" s="8"/>
      <c r="AD86" s="8"/>
      <c r="AE86" s="8"/>
      <c r="AF86" s="8"/>
      <c r="AG86" s="8"/>
      <c r="AH86" s="8"/>
      <c r="AY86" s="53" t="s">
        <v>80</v>
      </c>
      <c r="AZ86" s="54"/>
      <c r="BA86" s="27">
        <v>19</v>
      </c>
      <c r="BB86" s="55">
        <v>34</v>
      </c>
      <c r="BC86" s="27" t="s">
        <v>165</v>
      </c>
      <c r="BD86" s="85">
        <f t="shared" si="61"/>
        <v>19</v>
      </c>
      <c r="BE86" s="51">
        <v>1</v>
      </c>
      <c r="BF86" s="56">
        <v>3.3</v>
      </c>
      <c r="BG86" s="56">
        <v>0.85</v>
      </c>
      <c r="BH86" s="86">
        <f t="shared" si="62"/>
        <v>3.3</v>
      </c>
      <c r="BI86" s="51">
        <v>1.5</v>
      </c>
      <c r="BJ86" s="56">
        <v>7</v>
      </c>
      <c r="BK86" s="56">
        <v>12</v>
      </c>
      <c r="BL86" s="56">
        <v>10</v>
      </c>
      <c r="BM86" s="86">
        <f t="shared" si="63"/>
        <v>12</v>
      </c>
      <c r="BN86" s="51">
        <v>2</v>
      </c>
      <c r="BO86" s="27">
        <v>1</v>
      </c>
      <c r="BP86" s="27">
        <v>2.5</v>
      </c>
      <c r="BQ86" s="27">
        <v>1</v>
      </c>
      <c r="BR86" s="27">
        <v>2</v>
      </c>
      <c r="BS86" s="27">
        <v>2</v>
      </c>
      <c r="BT86" s="27">
        <v>2</v>
      </c>
      <c r="BU86" s="27">
        <v>2</v>
      </c>
      <c r="BV86" s="27">
        <v>2.5</v>
      </c>
      <c r="BW86" s="27">
        <v>2</v>
      </c>
      <c r="BX86" s="27">
        <v>2</v>
      </c>
      <c r="BY86" s="27">
        <v>1.5</v>
      </c>
      <c r="BZ86" s="83">
        <f t="shared" si="64"/>
        <v>25</v>
      </c>
      <c r="CA86" s="84">
        <f t="shared" si="65"/>
        <v>25</v>
      </c>
    </row>
    <row r="87" spans="1:79" ht="29.45" customHeight="1">
      <c r="A87" s="20">
        <v>80</v>
      </c>
      <c r="B87" s="21"/>
      <c r="C87" s="62"/>
      <c r="D87" s="23" t="str">
        <f t="shared" si="40"/>
        <v/>
      </c>
      <c r="E87" s="23" t="str">
        <f t="shared" si="41"/>
        <v/>
      </c>
      <c r="F87" s="23" t="str">
        <f t="shared" si="42"/>
        <v/>
      </c>
      <c r="G87" s="23" t="str">
        <f t="shared" si="43"/>
        <v/>
      </c>
      <c r="H87" s="23" t="str">
        <f t="shared" si="44"/>
        <v/>
      </c>
      <c r="I87" s="23" t="str">
        <f t="shared" si="45"/>
        <v/>
      </c>
      <c r="J87" s="23" t="str">
        <f t="shared" si="46"/>
        <v/>
      </c>
      <c r="K87" s="23" t="str">
        <f t="shared" si="47"/>
        <v/>
      </c>
      <c r="L87" s="23" t="str">
        <f t="shared" si="48"/>
        <v/>
      </c>
      <c r="M87" s="23" t="str">
        <f t="shared" si="49"/>
        <v/>
      </c>
      <c r="N87" s="23" t="str">
        <f t="shared" si="50"/>
        <v/>
      </c>
      <c r="O87" s="23" t="str">
        <f t="shared" si="51"/>
        <v/>
      </c>
      <c r="P87" s="23" t="str">
        <f t="shared" si="52"/>
        <v/>
      </c>
      <c r="Q87" s="23" t="str">
        <f t="shared" si="53"/>
        <v/>
      </c>
      <c r="R87" s="23" t="str">
        <f t="shared" si="54"/>
        <v/>
      </c>
      <c r="S87" s="23" t="str">
        <f t="shared" si="55"/>
        <v/>
      </c>
      <c r="T87" s="23" t="str">
        <f t="shared" si="56"/>
        <v/>
      </c>
      <c r="U87" s="24">
        <f t="shared" si="57"/>
        <v>0</v>
      </c>
      <c r="V87" s="22"/>
      <c r="W87" s="14"/>
      <c r="X87" s="14"/>
      <c r="Y87" s="14"/>
      <c r="Z87" s="14"/>
      <c r="AA87" s="8"/>
      <c r="AB87" s="8"/>
      <c r="AC87" s="8"/>
      <c r="AD87" s="8"/>
      <c r="AE87" s="8"/>
      <c r="AF87" s="8"/>
      <c r="AG87" s="8"/>
      <c r="AH87" s="8"/>
      <c r="AY87" s="53" t="s">
        <v>77</v>
      </c>
      <c r="AZ87" s="54"/>
      <c r="BA87" s="27">
        <v>18</v>
      </c>
      <c r="BB87" s="55">
        <v>33</v>
      </c>
      <c r="BC87" s="27" t="s">
        <v>167</v>
      </c>
      <c r="BD87" s="85">
        <f t="shared" si="61"/>
        <v>18</v>
      </c>
      <c r="BE87" s="51">
        <v>2</v>
      </c>
      <c r="BF87" s="56">
        <v>3.3</v>
      </c>
      <c r="BG87" s="56">
        <v>0.85</v>
      </c>
      <c r="BH87" s="86">
        <f t="shared" si="62"/>
        <v>3.3</v>
      </c>
      <c r="BI87" s="51">
        <v>1.5</v>
      </c>
      <c r="BJ87" s="56">
        <v>7.2</v>
      </c>
      <c r="BK87" s="56">
        <v>12.5</v>
      </c>
      <c r="BL87" s="56">
        <v>12.5</v>
      </c>
      <c r="BM87" s="86">
        <f t="shared" si="63"/>
        <v>12.5</v>
      </c>
      <c r="BN87" s="51">
        <v>2.5</v>
      </c>
      <c r="BO87" s="27">
        <v>1.5</v>
      </c>
      <c r="BP87" s="27">
        <v>2</v>
      </c>
      <c r="BQ87" s="27">
        <v>1.5</v>
      </c>
      <c r="BR87" s="27">
        <v>1.5</v>
      </c>
      <c r="BS87" s="27">
        <v>1.5</v>
      </c>
      <c r="BT87" s="27">
        <v>2</v>
      </c>
      <c r="BU87" s="27">
        <v>2</v>
      </c>
      <c r="BV87" s="27">
        <v>3</v>
      </c>
      <c r="BW87" s="27">
        <v>2.5</v>
      </c>
      <c r="BX87" s="27">
        <v>1.5</v>
      </c>
      <c r="BY87" s="27">
        <v>1</v>
      </c>
      <c r="BZ87" s="83">
        <f t="shared" si="64"/>
        <v>26</v>
      </c>
      <c r="CA87" s="84">
        <f t="shared" si="65"/>
        <v>26</v>
      </c>
    </row>
    <row r="88" spans="1:79" s="34" customFormat="1" ht="21" hidden="1">
      <c r="A88" s="46"/>
      <c r="B88" s="47"/>
      <c r="C88" s="48"/>
      <c r="D88" s="46"/>
      <c r="E88" s="46"/>
      <c r="F88" s="46"/>
      <c r="G88" s="46"/>
      <c r="H88" s="49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61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Y88" s="53" t="s">
        <v>81</v>
      </c>
      <c r="AZ88" s="54"/>
      <c r="BA88" s="27">
        <v>17.5</v>
      </c>
      <c r="BB88" s="55">
        <v>32.5</v>
      </c>
      <c r="BC88" s="27" t="s">
        <v>168</v>
      </c>
      <c r="BD88" s="85">
        <f t="shared" si="61"/>
        <v>17.5</v>
      </c>
      <c r="BE88" s="51">
        <v>2.5</v>
      </c>
      <c r="BF88" s="56">
        <v>3.3</v>
      </c>
      <c r="BG88" s="56">
        <v>0.85</v>
      </c>
      <c r="BH88" s="86">
        <f t="shared" si="62"/>
        <v>3.3</v>
      </c>
      <c r="BI88" s="51">
        <v>1.5</v>
      </c>
      <c r="BJ88" s="56">
        <v>7</v>
      </c>
      <c r="BK88" s="56">
        <v>12</v>
      </c>
      <c r="BL88" s="56">
        <v>10</v>
      </c>
      <c r="BM88" s="86">
        <f t="shared" si="63"/>
        <v>12</v>
      </c>
      <c r="BN88" s="51">
        <v>2</v>
      </c>
      <c r="BO88" s="27">
        <v>2</v>
      </c>
      <c r="BP88" s="27">
        <v>1.5</v>
      </c>
      <c r="BQ88" s="27">
        <v>1.5</v>
      </c>
      <c r="BR88" s="27">
        <v>2</v>
      </c>
      <c r="BS88" s="27">
        <v>1.5</v>
      </c>
      <c r="BT88" s="27">
        <v>2.5</v>
      </c>
      <c r="BU88" s="27">
        <v>2.5</v>
      </c>
      <c r="BV88" s="27">
        <v>2</v>
      </c>
      <c r="BW88" s="27">
        <v>2</v>
      </c>
      <c r="BX88" s="27">
        <v>1.5</v>
      </c>
      <c r="BY88" s="27">
        <v>1</v>
      </c>
      <c r="BZ88" s="83">
        <f t="shared" si="64"/>
        <v>26</v>
      </c>
      <c r="CA88" s="84">
        <f t="shared" si="65"/>
        <v>26</v>
      </c>
    </row>
    <row r="89" spans="1:79" s="34" customFormat="1" ht="21" hidden="1">
      <c r="A89" s="46"/>
      <c r="B89" s="47"/>
      <c r="C89" s="48"/>
      <c r="D89" s="46"/>
      <c r="E89" s="46"/>
      <c r="F89" s="46"/>
      <c r="G89" s="46"/>
      <c r="H89" s="49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52"/>
      <c r="AY89" s="53" t="s">
        <v>82</v>
      </c>
      <c r="AZ89" s="54"/>
      <c r="BA89" s="27">
        <v>18.5</v>
      </c>
      <c r="BB89" s="55">
        <v>33.5</v>
      </c>
      <c r="BC89" s="27" t="s">
        <v>166</v>
      </c>
      <c r="BD89" s="85">
        <f t="shared" si="61"/>
        <v>18.5</v>
      </c>
      <c r="BE89" s="51">
        <v>1.5</v>
      </c>
      <c r="BF89" s="56">
        <v>3.4</v>
      </c>
      <c r="BG89" s="56">
        <v>0.9</v>
      </c>
      <c r="BH89" s="86">
        <f t="shared" si="62"/>
        <v>3.4</v>
      </c>
      <c r="BI89" s="51">
        <v>2</v>
      </c>
      <c r="BJ89" s="56">
        <v>7.2</v>
      </c>
      <c r="BK89" s="56">
        <v>12.5</v>
      </c>
      <c r="BL89" s="56">
        <v>12.5</v>
      </c>
      <c r="BM89" s="86">
        <f t="shared" si="63"/>
        <v>12.5</v>
      </c>
      <c r="BN89" s="51">
        <v>2.5</v>
      </c>
      <c r="BO89" s="27">
        <v>1.5</v>
      </c>
      <c r="BP89" s="27">
        <v>2</v>
      </c>
      <c r="BQ89" s="27">
        <v>1</v>
      </c>
      <c r="BR89" s="27">
        <v>3</v>
      </c>
      <c r="BS89" s="27">
        <v>2</v>
      </c>
      <c r="BT89" s="27">
        <v>2</v>
      </c>
      <c r="BU89" s="27">
        <v>2</v>
      </c>
      <c r="BV89" s="27">
        <v>2.5</v>
      </c>
      <c r="BW89" s="27">
        <v>1.5</v>
      </c>
      <c r="BX89" s="27">
        <v>1.5</v>
      </c>
      <c r="BY89" s="27">
        <v>1</v>
      </c>
      <c r="BZ89" s="83">
        <f t="shared" si="64"/>
        <v>26</v>
      </c>
      <c r="CA89" s="84">
        <f t="shared" si="65"/>
        <v>26</v>
      </c>
    </row>
    <row r="90" spans="1:79" s="34" customFormat="1" ht="21" hidden="1">
      <c r="A90" s="46"/>
      <c r="B90" s="47"/>
      <c r="C90" s="48"/>
      <c r="D90" s="46"/>
      <c r="E90" s="46"/>
      <c r="F90" s="46"/>
      <c r="G90" s="46"/>
      <c r="H90" s="49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52"/>
      <c r="AY90" s="53" t="s">
        <v>78</v>
      </c>
      <c r="AZ90" s="54"/>
      <c r="BA90" s="27">
        <v>18</v>
      </c>
      <c r="BB90" s="55">
        <v>33</v>
      </c>
      <c r="BC90" s="27" t="s">
        <v>167</v>
      </c>
      <c r="BD90" s="85">
        <f t="shared" si="61"/>
        <v>18</v>
      </c>
      <c r="BE90" s="51">
        <v>2</v>
      </c>
      <c r="BF90" s="56">
        <v>3.4</v>
      </c>
      <c r="BG90" s="56">
        <v>0.9</v>
      </c>
      <c r="BH90" s="86">
        <f t="shared" si="62"/>
        <v>3.4</v>
      </c>
      <c r="BI90" s="51">
        <v>2</v>
      </c>
      <c r="BJ90" s="56">
        <v>7</v>
      </c>
      <c r="BK90" s="56">
        <v>12</v>
      </c>
      <c r="BL90" s="56">
        <v>10</v>
      </c>
      <c r="BM90" s="86">
        <f t="shared" si="63"/>
        <v>12</v>
      </c>
      <c r="BN90" s="51">
        <v>2</v>
      </c>
      <c r="BO90" s="27">
        <v>1.5</v>
      </c>
      <c r="BP90" s="27">
        <v>2</v>
      </c>
      <c r="BQ90" s="27">
        <v>2</v>
      </c>
      <c r="BR90" s="27">
        <v>2</v>
      </c>
      <c r="BS90" s="27">
        <v>2</v>
      </c>
      <c r="BT90" s="27">
        <v>2.5</v>
      </c>
      <c r="BU90" s="27">
        <v>2</v>
      </c>
      <c r="BV90" s="27">
        <v>2.5</v>
      </c>
      <c r="BW90" s="27">
        <v>1.5</v>
      </c>
      <c r="BX90" s="27">
        <v>1.5</v>
      </c>
      <c r="BY90" s="27">
        <v>1.5</v>
      </c>
      <c r="BZ90" s="83">
        <f t="shared" si="64"/>
        <v>27</v>
      </c>
      <c r="CA90" s="84">
        <f t="shared" si="65"/>
        <v>27</v>
      </c>
    </row>
    <row r="91" spans="1:79" s="34" customFormat="1" ht="21" hidden="1">
      <c r="A91" s="46"/>
      <c r="B91" s="47"/>
      <c r="C91" s="48"/>
      <c r="D91" s="46"/>
      <c r="E91" s="46"/>
      <c r="F91" s="46"/>
      <c r="G91" s="46"/>
      <c r="H91" s="49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52"/>
      <c r="AY91" s="53" t="s">
        <v>85</v>
      </c>
      <c r="AZ91" s="54"/>
      <c r="BA91" s="27">
        <v>17.5</v>
      </c>
      <c r="BB91" s="55">
        <v>32.5</v>
      </c>
      <c r="BC91" s="27" t="s">
        <v>168</v>
      </c>
      <c r="BD91" s="85">
        <f t="shared" si="61"/>
        <v>17.5</v>
      </c>
      <c r="BE91" s="51">
        <v>2.5</v>
      </c>
      <c r="BF91" s="56">
        <v>3.4</v>
      </c>
      <c r="BG91" s="56">
        <v>0.9</v>
      </c>
      <c r="BH91" s="86">
        <f t="shared" si="62"/>
        <v>3.4</v>
      </c>
      <c r="BI91" s="51">
        <v>2</v>
      </c>
      <c r="BJ91" s="56">
        <v>6.8</v>
      </c>
      <c r="BK91" s="56">
        <v>11.5</v>
      </c>
      <c r="BL91" s="56">
        <v>8</v>
      </c>
      <c r="BM91" s="86">
        <f t="shared" si="63"/>
        <v>11.5</v>
      </c>
      <c r="BN91" s="51">
        <v>1.5</v>
      </c>
      <c r="BO91" s="27">
        <v>1</v>
      </c>
      <c r="BP91" s="27">
        <v>2.5</v>
      </c>
      <c r="BQ91" s="27">
        <v>1.5</v>
      </c>
      <c r="BR91" s="27">
        <v>2.5</v>
      </c>
      <c r="BS91" s="27">
        <v>1</v>
      </c>
      <c r="BT91" s="27">
        <v>3</v>
      </c>
      <c r="BU91" s="27">
        <v>2</v>
      </c>
      <c r="BV91" s="27">
        <v>3</v>
      </c>
      <c r="BW91" s="27">
        <v>2</v>
      </c>
      <c r="BX91" s="27">
        <v>1.5</v>
      </c>
      <c r="BY91" s="27">
        <v>1</v>
      </c>
      <c r="BZ91" s="83">
        <f t="shared" si="64"/>
        <v>27</v>
      </c>
      <c r="CA91" s="84">
        <f t="shared" si="65"/>
        <v>27</v>
      </c>
    </row>
    <row r="92" spans="1:79" s="34" customFormat="1" ht="21" hidden="1">
      <c r="A92" s="46"/>
      <c r="B92" s="47"/>
      <c r="C92" s="48"/>
      <c r="D92" s="46"/>
      <c r="E92" s="46"/>
      <c r="F92" s="46"/>
      <c r="G92" s="46"/>
      <c r="H92" s="49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52"/>
      <c r="AY92" s="53" t="s">
        <v>86</v>
      </c>
      <c r="AZ92" s="54"/>
      <c r="BA92" s="27">
        <v>19</v>
      </c>
      <c r="BB92" s="55">
        <v>34</v>
      </c>
      <c r="BC92" s="27" t="s">
        <v>165</v>
      </c>
      <c r="BD92" s="85">
        <f t="shared" si="61"/>
        <v>19</v>
      </c>
      <c r="BE92" s="51">
        <v>1</v>
      </c>
      <c r="BF92" s="56">
        <v>3.3</v>
      </c>
      <c r="BG92" s="56">
        <v>0.85</v>
      </c>
      <c r="BH92" s="86">
        <f t="shared" si="62"/>
        <v>3.3</v>
      </c>
      <c r="BI92" s="51">
        <v>1.5</v>
      </c>
      <c r="BJ92" s="56">
        <v>7</v>
      </c>
      <c r="BK92" s="56">
        <v>12</v>
      </c>
      <c r="BL92" s="56">
        <v>10</v>
      </c>
      <c r="BM92" s="86">
        <f t="shared" si="63"/>
        <v>12</v>
      </c>
      <c r="BN92" s="51">
        <v>2</v>
      </c>
      <c r="BO92" s="27">
        <v>1.5</v>
      </c>
      <c r="BP92" s="27">
        <v>2</v>
      </c>
      <c r="BQ92" s="27">
        <v>2</v>
      </c>
      <c r="BR92" s="27">
        <v>2.5</v>
      </c>
      <c r="BS92" s="27">
        <v>1.5</v>
      </c>
      <c r="BT92" s="27">
        <v>2.5</v>
      </c>
      <c r="BU92" s="27">
        <v>2.5</v>
      </c>
      <c r="BV92" s="27">
        <v>3.5</v>
      </c>
      <c r="BW92" s="27">
        <v>1.5</v>
      </c>
      <c r="BX92" s="27">
        <v>1.5</v>
      </c>
      <c r="BY92" s="27">
        <v>1.5</v>
      </c>
      <c r="BZ92" s="83">
        <f t="shared" si="64"/>
        <v>27</v>
      </c>
      <c r="CA92" s="84">
        <f t="shared" si="65"/>
        <v>27</v>
      </c>
    </row>
    <row r="93" spans="1:79" s="34" customFormat="1" ht="21" hidden="1">
      <c r="A93" s="46"/>
      <c r="B93" s="47"/>
      <c r="C93" s="48"/>
      <c r="D93" s="46"/>
      <c r="E93" s="46"/>
      <c r="F93" s="46"/>
      <c r="G93" s="46"/>
      <c r="H93" s="49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52"/>
      <c r="AY93" s="53" t="s">
        <v>83</v>
      </c>
      <c r="AZ93" s="54"/>
      <c r="BA93" s="27">
        <v>18.5</v>
      </c>
      <c r="BB93" s="55">
        <v>33.5</v>
      </c>
      <c r="BC93" s="27" t="s">
        <v>166</v>
      </c>
      <c r="BD93" s="85">
        <f t="shared" si="61"/>
        <v>18.5</v>
      </c>
      <c r="BE93" s="51">
        <v>1.5</v>
      </c>
      <c r="BF93" s="56">
        <v>3.4</v>
      </c>
      <c r="BG93" s="56">
        <v>0.9</v>
      </c>
      <c r="BH93" s="86">
        <f t="shared" si="62"/>
        <v>3.4</v>
      </c>
      <c r="BI93" s="51">
        <v>2</v>
      </c>
      <c r="BJ93" s="56">
        <v>7</v>
      </c>
      <c r="BK93" s="56">
        <v>12</v>
      </c>
      <c r="BL93" s="56">
        <v>10</v>
      </c>
      <c r="BM93" s="86">
        <f t="shared" si="63"/>
        <v>12</v>
      </c>
      <c r="BN93" s="51">
        <v>2</v>
      </c>
      <c r="BO93" s="27">
        <v>1.5</v>
      </c>
      <c r="BP93" s="27">
        <v>2</v>
      </c>
      <c r="BQ93" s="27">
        <v>1.5</v>
      </c>
      <c r="BR93" s="27">
        <v>2</v>
      </c>
      <c r="BS93" s="27">
        <v>1.5</v>
      </c>
      <c r="BT93" s="27">
        <v>2</v>
      </c>
      <c r="BU93" s="27">
        <v>2.5</v>
      </c>
      <c r="BV93" s="27">
        <v>3</v>
      </c>
      <c r="BW93" s="27">
        <v>3</v>
      </c>
      <c r="BX93" s="27">
        <v>2</v>
      </c>
      <c r="BY93" s="27">
        <v>1.5</v>
      </c>
      <c r="BZ93" s="83">
        <f t="shared" si="64"/>
        <v>28</v>
      </c>
      <c r="CA93" s="84">
        <f t="shared" si="65"/>
        <v>28</v>
      </c>
    </row>
    <row r="94" spans="1:79" s="34" customFormat="1" ht="21" hidden="1">
      <c r="A94" s="46"/>
      <c r="B94" s="47"/>
      <c r="C94" s="48"/>
      <c r="D94" s="46"/>
      <c r="E94" s="46"/>
      <c r="F94" s="46"/>
      <c r="G94" s="46"/>
      <c r="H94" s="49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52"/>
      <c r="AY94" s="53" t="s">
        <v>87</v>
      </c>
      <c r="AZ94" s="54"/>
      <c r="BA94" s="27">
        <v>18</v>
      </c>
      <c r="BB94" s="55">
        <v>33</v>
      </c>
      <c r="BC94" s="27" t="s">
        <v>167</v>
      </c>
      <c r="BD94" s="85">
        <f t="shared" si="61"/>
        <v>18</v>
      </c>
      <c r="BE94" s="51">
        <v>2</v>
      </c>
      <c r="BF94" s="56">
        <v>3.3</v>
      </c>
      <c r="BG94" s="56">
        <v>0.85</v>
      </c>
      <c r="BH94" s="86">
        <f t="shared" si="62"/>
        <v>3.3</v>
      </c>
      <c r="BI94" s="51">
        <v>1.5</v>
      </c>
      <c r="BJ94" s="56">
        <v>7.2</v>
      </c>
      <c r="BK94" s="56">
        <v>12.5</v>
      </c>
      <c r="BL94" s="56">
        <v>12.5</v>
      </c>
      <c r="BM94" s="86">
        <f t="shared" si="63"/>
        <v>12.5</v>
      </c>
      <c r="BN94" s="51">
        <v>2.5</v>
      </c>
      <c r="BO94" s="27">
        <v>2</v>
      </c>
      <c r="BP94" s="27">
        <v>2</v>
      </c>
      <c r="BQ94" s="27">
        <v>1.5</v>
      </c>
      <c r="BR94" s="27">
        <v>2.5</v>
      </c>
      <c r="BS94" s="27">
        <v>1</v>
      </c>
      <c r="BT94" s="27">
        <v>1.5</v>
      </c>
      <c r="BU94" s="27">
        <v>3</v>
      </c>
      <c r="BV94" s="27">
        <v>3</v>
      </c>
      <c r="BW94" s="27">
        <v>2.5</v>
      </c>
      <c r="BX94" s="27">
        <v>2</v>
      </c>
      <c r="BY94" s="27">
        <v>1</v>
      </c>
      <c r="BZ94" s="83">
        <f t="shared" si="64"/>
        <v>28</v>
      </c>
      <c r="CA94" s="84">
        <f t="shared" si="65"/>
        <v>28</v>
      </c>
    </row>
    <row r="95" spans="1:79" s="34" customFormat="1" ht="21" hidden="1">
      <c r="A95" s="46"/>
      <c r="B95" s="47"/>
      <c r="C95" s="48"/>
      <c r="D95" s="46"/>
      <c r="E95" s="46"/>
      <c r="F95" s="46"/>
      <c r="G95" s="46"/>
      <c r="H95" s="49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52"/>
      <c r="AY95" s="53" t="s">
        <v>88</v>
      </c>
      <c r="AZ95" s="54"/>
      <c r="BA95" s="27">
        <v>17.5</v>
      </c>
      <c r="BB95" s="55">
        <v>32.5</v>
      </c>
      <c r="BC95" s="27" t="s">
        <v>168</v>
      </c>
      <c r="BD95" s="85">
        <f t="shared" si="61"/>
        <v>17.5</v>
      </c>
      <c r="BE95" s="51">
        <v>2.5</v>
      </c>
      <c r="BF95" s="56">
        <v>3.4</v>
      </c>
      <c r="BG95" s="56">
        <v>0.9</v>
      </c>
      <c r="BH95" s="86">
        <f t="shared" si="62"/>
        <v>3.4</v>
      </c>
      <c r="BI95" s="51">
        <v>2</v>
      </c>
      <c r="BJ95" s="56">
        <v>6.8</v>
      </c>
      <c r="BK95" s="56">
        <v>11.5</v>
      </c>
      <c r="BL95" s="56">
        <v>8</v>
      </c>
      <c r="BM95" s="86">
        <f t="shared" si="63"/>
        <v>11.5</v>
      </c>
      <c r="BN95" s="51">
        <v>1.5</v>
      </c>
      <c r="BO95" s="27">
        <v>1.5</v>
      </c>
      <c r="BP95" s="27">
        <v>2.5</v>
      </c>
      <c r="BQ95" s="27">
        <v>2</v>
      </c>
      <c r="BR95" s="27">
        <v>2</v>
      </c>
      <c r="BS95" s="27">
        <v>1.5</v>
      </c>
      <c r="BT95" s="27">
        <v>1.5</v>
      </c>
      <c r="BU95" s="27">
        <v>2</v>
      </c>
      <c r="BV95" s="27">
        <v>2.5</v>
      </c>
      <c r="BW95" s="27">
        <v>2</v>
      </c>
      <c r="BX95" s="27">
        <v>2.5</v>
      </c>
      <c r="BY95" s="27">
        <v>2</v>
      </c>
      <c r="BZ95" s="83">
        <f t="shared" si="64"/>
        <v>28</v>
      </c>
      <c r="CA95" s="84">
        <f t="shared" si="65"/>
        <v>28</v>
      </c>
    </row>
    <row r="96" spans="1:79" s="34" customFormat="1" ht="21" hidden="1">
      <c r="A96" s="46"/>
      <c r="B96" s="47"/>
      <c r="C96" s="48"/>
      <c r="D96" s="46"/>
      <c r="E96" s="46"/>
      <c r="F96" s="46"/>
      <c r="G96" s="46"/>
      <c r="H96" s="49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52"/>
      <c r="AY96" s="53" t="s">
        <v>84</v>
      </c>
      <c r="AZ96" s="54"/>
      <c r="BA96" s="27">
        <v>18</v>
      </c>
      <c r="BB96" s="55">
        <v>33</v>
      </c>
      <c r="BC96" s="27" t="s">
        <v>167</v>
      </c>
      <c r="BD96" s="85">
        <f t="shared" si="61"/>
        <v>18</v>
      </c>
      <c r="BE96" s="51">
        <v>2</v>
      </c>
      <c r="BF96" s="56">
        <v>3.5</v>
      </c>
      <c r="BG96" s="56">
        <v>0.95</v>
      </c>
      <c r="BH96" s="86">
        <f t="shared" si="62"/>
        <v>3.5</v>
      </c>
      <c r="BI96" s="51">
        <v>2.5</v>
      </c>
      <c r="BJ96" s="56">
        <v>6.8</v>
      </c>
      <c r="BK96" s="56">
        <v>11.5</v>
      </c>
      <c r="BL96" s="56">
        <v>8</v>
      </c>
      <c r="BM96" s="86">
        <f t="shared" si="63"/>
        <v>11.5</v>
      </c>
      <c r="BN96" s="51">
        <v>1.5</v>
      </c>
      <c r="BO96" s="27">
        <v>2</v>
      </c>
      <c r="BP96" s="27">
        <v>2</v>
      </c>
      <c r="BQ96" s="27">
        <v>1.5</v>
      </c>
      <c r="BR96" s="27">
        <v>2</v>
      </c>
      <c r="BS96" s="27">
        <v>1.5</v>
      </c>
      <c r="BT96" s="27">
        <v>2.5</v>
      </c>
      <c r="BU96" s="27">
        <v>3</v>
      </c>
      <c r="BV96" s="27">
        <v>2.5</v>
      </c>
      <c r="BW96" s="27">
        <v>2.5</v>
      </c>
      <c r="BX96" s="27">
        <v>1.5</v>
      </c>
      <c r="BY96" s="27">
        <v>2</v>
      </c>
      <c r="BZ96" s="83">
        <f t="shared" si="64"/>
        <v>29</v>
      </c>
      <c r="CA96" s="84">
        <f t="shared" si="65"/>
        <v>29</v>
      </c>
    </row>
    <row r="97" spans="1:79" s="34" customFormat="1" ht="21" hidden="1">
      <c r="A97" s="46"/>
      <c r="B97" s="47"/>
      <c r="C97" s="48"/>
      <c r="D97" s="46"/>
      <c r="E97" s="46"/>
      <c r="F97" s="46"/>
      <c r="G97" s="46"/>
      <c r="H97" s="49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52"/>
      <c r="AY97" s="53" t="s">
        <v>89</v>
      </c>
      <c r="AZ97" s="54"/>
      <c r="BA97" s="27">
        <v>18.5</v>
      </c>
      <c r="BB97" s="55">
        <v>33.5</v>
      </c>
      <c r="BC97" s="27" t="s">
        <v>166</v>
      </c>
      <c r="BD97" s="85">
        <f t="shared" si="61"/>
        <v>18.5</v>
      </c>
      <c r="BE97" s="51">
        <v>1.5</v>
      </c>
      <c r="BF97" s="56">
        <v>3.4</v>
      </c>
      <c r="BG97" s="56">
        <v>0.9</v>
      </c>
      <c r="BH97" s="86">
        <f t="shared" si="62"/>
        <v>3.4</v>
      </c>
      <c r="BI97" s="51">
        <v>2</v>
      </c>
      <c r="BJ97" s="56">
        <v>7.2</v>
      </c>
      <c r="BK97" s="56">
        <v>12.5</v>
      </c>
      <c r="BL97" s="56">
        <v>12.5</v>
      </c>
      <c r="BM97" s="86">
        <f t="shared" si="63"/>
        <v>12.5</v>
      </c>
      <c r="BN97" s="51">
        <v>2.5</v>
      </c>
      <c r="BO97" s="27">
        <v>1.5</v>
      </c>
      <c r="BP97" s="27">
        <v>2</v>
      </c>
      <c r="BQ97" s="27">
        <v>1</v>
      </c>
      <c r="BR97" s="27">
        <v>2.5</v>
      </c>
      <c r="BS97" s="27">
        <v>1</v>
      </c>
      <c r="BT97" s="27">
        <v>2.5</v>
      </c>
      <c r="BU97" s="27">
        <v>3</v>
      </c>
      <c r="BV97" s="27">
        <v>2.5</v>
      </c>
      <c r="BW97" s="27">
        <v>3</v>
      </c>
      <c r="BX97" s="27">
        <v>2</v>
      </c>
      <c r="BY97" s="27">
        <v>2</v>
      </c>
      <c r="BZ97" s="83">
        <f t="shared" si="64"/>
        <v>29</v>
      </c>
      <c r="CA97" s="84">
        <f t="shared" si="65"/>
        <v>29</v>
      </c>
    </row>
    <row r="98" spans="1:79" s="34" customFormat="1" ht="21" hidden="1">
      <c r="A98" s="46"/>
      <c r="B98" s="47"/>
      <c r="C98" s="48"/>
      <c r="D98" s="46"/>
      <c r="E98" s="46"/>
      <c r="F98" s="46"/>
      <c r="G98" s="46"/>
      <c r="H98" s="49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52"/>
      <c r="AY98" s="53" t="s">
        <v>90</v>
      </c>
      <c r="AZ98" s="54"/>
      <c r="BA98" s="27">
        <v>17.5</v>
      </c>
      <c r="BB98" s="55">
        <v>32.5</v>
      </c>
      <c r="BC98" s="27" t="s">
        <v>168</v>
      </c>
      <c r="BD98" s="85">
        <f t="shared" si="61"/>
        <v>17.5</v>
      </c>
      <c r="BE98" s="51">
        <v>2.5</v>
      </c>
      <c r="BF98" s="56">
        <v>3.3</v>
      </c>
      <c r="BG98" s="56">
        <v>0.85</v>
      </c>
      <c r="BH98" s="86">
        <f t="shared" si="62"/>
        <v>3.3</v>
      </c>
      <c r="BI98" s="51">
        <v>1.5</v>
      </c>
      <c r="BJ98" s="56">
        <v>7</v>
      </c>
      <c r="BK98" s="56">
        <v>12</v>
      </c>
      <c r="BL98" s="56">
        <v>10</v>
      </c>
      <c r="BM98" s="86">
        <f t="shared" si="63"/>
        <v>12</v>
      </c>
      <c r="BN98" s="51">
        <v>2</v>
      </c>
      <c r="BO98" s="27">
        <v>2</v>
      </c>
      <c r="BP98" s="27">
        <v>2</v>
      </c>
      <c r="BQ98" s="27">
        <v>1.5</v>
      </c>
      <c r="BR98" s="27">
        <v>2</v>
      </c>
      <c r="BS98" s="27">
        <v>1.5</v>
      </c>
      <c r="BT98" s="27">
        <v>2</v>
      </c>
      <c r="BU98" s="27">
        <v>2.5</v>
      </c>
      <c r="BV98" s="27">
        <v>3</v>
      </c>
      <c r="BW98" s="27">
        <v>3.5</v>
      </c>
      <c r="BX98" s="27">
        <v>2</v>
      </c>
      <c r="BY98" s="27">
        <v>1</v>
      </c>
      <c r="BZ98" s="83">
        <f t="shared" si="64"/>
        <v>29</v>
      </c>
      <c r="CA98" s="84">
        <f t="shared" si="65"/>
        <v>29</v>
      </c>
    </row>
    <row r="99" spans="1:79" s="34" customFormat="1" ht="21" hidden="1">
      <c r="A99" s="46"/>
      <c r="B99" s="47"/>
      <c r="C99" s="48"/>
      <c r="D99" s="46"/>
      <c r="E99" s="46"/>
      <c r="F99" s="46"/>
      <c r="G99" s="46"/>
      <c r="H99" s="49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52"/>
      <c r="AY99" s="53" t="s">
        <v>91</v>
      </c>
      <c r="AZ99" s="54"/>
      <c r="BA99" s="27">
        <v>18</v>
      </c>
      <c r="BB99" s="55">
        <v>33</v>
      </c>
      <c r="BC99" s="27" t="s">
        <v>167</v>
      </c>
      <c r="BD99" s="85">
        <f t="shared" si="61"/>
        <v>18</v>
      </c>
      <c r="BE99" s="51">
        <v>2</v>
      </c>
      <c r="BF99" s="56">
        <v>3.4</v>
      </c>
      <c r="BG99" s="56">
        <v>0.9</v>
      </c>
      <c r="BH99" s="86">
        <f t="shared" si="62"/>
        <v>3.4</v>
      </c>
      <c r="BI99" s="51">
        <v>2</v>
      </c>
      <c r="BJ99" s="56">
        <v>7</v>
      </c>
      <c r="BK99" s="56">
        <v>12</v>
      </c>
      <c r="BL99" s="56">
        <v>10</v>
      </c>
      <c r="BM99" s="86">
        <f t="shared" si="63"/>
        <v>12</v>
      </c>
      <c r="BN99" s="51">
        <v>2</v>
      </c>
      <c r="BO99" s="27">
        <v>1.5</v>
      </c>
      <c r="BP99" s="27">
        <v>2.5</v>
      </c>
      <c r="BQ99" s="27">
        <v>1.5</v>
      </c>
      <c r="BR99" s="27">
        <v>2</v>
      </c>
      <c r="BS99" s="27">
        <v>1.5</v>
      </c>
      <c r="BT99" s="27">
        <v>2.5</v>
      </c>
      <c r="BU99" s="27">
        <v>2</v>
      </c>
      <c r="BV99" s="27">
        <v>3.5</v>
      </c>
      <c r="BW99" s="27">
        <v>3</v>
      </c>
      <c r="BX99" s="27">
        <v>2.5</v>
      </c>
      <c r="BY99" s="27">
        <v>1.5</v>
      </c>
      <c r="BZ99" s="83">
        <f t="shared" si="64"/>
        <v>30</v>
      </c>
      <c r="CA99" s="84">
        <f t="shared" si="65"/>
        <v>30</v>
      </c>
    </row>
    <row r="100" spans="1:79" s="34" customFormat="1" ht="21" hidden="1">
      <c r="A100" s="46"/>
      <c r="B100" s="47"/>
      <c r="C100" s="48"/>
      <c r="D100" s="46"/>
      <c r="E100" s="46"/>
      <c r="F100" s="46"/>
      <c r="G100" s="46"/>
      <c r="H100" s="49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52"/>
      <c r="AY100" s="53" t="s">
        <v>92</v>
      </c>
      <c r="AZ100" s="54"/>
      <c r="BA100" s="27">
        <v>17</v>
      </c>
      <c r="BB100" s="55">
        <v>32</v>
      </c>
      <c r="BC100" s="27" t="s">
        <v>169</v>
      </c>
      <c r="BD100" s="85">
        <f t="shared" si="61"/>
        <v>17</v>
      </c>
      <c r="BE100" s="51">
        <v>3</v>
      </c>
      <c r="BF100" s="56">
        <v>3.3</v>
      </c>
      <c r="BG100" s="56">
        <v>0.85</v>
      </c>
      <c r="BH100" s="86">
        <f t="shared" si="62"/>
        <v>3.3</v>
      </c>
      <c r="BI100" s="51">
        <v>1.5</v>
      </c>
      <c r="BJ100" s="56">
        <v>7.2</v>
      </c>
      <c r="BK100" s="56">
        <v>12.5</v>
      </c>
      <c r="BL100" s="56">
        <v>12.5</v>
      </c>
      <c r="BM100" s="86">
        <f t="shared" si="63"/>
        <v>12.5</v>
      </c>
      <c r="BN100" s="51">
        <v>2.5</v>
      </c>
      <c r="BO100" s="27">
        <v>2</v>
      </c>
      <c r="BP100" s="27">
        <v>2</v>
      </c>
      <c r="BQ100" s="27">
        <v>1.5</v>
      </c>
      <c r="BR100" s="27">
        <v>2</v>
      </c>
      <c r="BS100" s="27">
        <v>1.5</v>
      </c>
      <c r="BT100" s="27">
        <v>2.5</v>
      </c>
      <c r="BU100" s="27">
        <v>2</v>
      </c>
      <c r="BV100" s="27">
        <v>3.5</v>
      </c>
      <c r="BW100" s="27">
        <v>3</v>
      </c>
      <c r="BX100" s="27">
        <v>2</v>
      </c>
      <c r="BY100" s="27">
        <v>1</v>
      </c>
      <c r="BZ100" s="83">
        <f t="shared" si="64"/>
        <v>30</v>
      </c>
      <c r="CA100" s="84">
        <f t="shared" si="65"/>
        <v>30</v>
      </c>
    </row>
    <row r="101" spans="1:79" s="34" customFormat="1" ht="21" hidden="1">
      <c r="A101" s="46"/>
      <c r="B101" s="47"/>
      <c r="C101" s="48"/>
      <c r="D101" s="46"/>
      <c r="E101" s="46"/>
      <c r="F101" s="46"/>
      <c r="G101" s="46"/>
      <c r="H101" s="49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52"/>
      <c r="AY101" s="53" t="s">
        <v>93</v>
      </c>
      <c r="AZ101" s="54"/>
      <c r="BA101" s="27">
        <v>17.5</v>
      </c>
      <c r="BB101" s="55">
        <v>32.5</v>
      </c>
      <c r="BC101" s="27" t="s">
        <v>168</v>
      </c>
      <c r="BD101" s="85">
        <f t="shared" si="61"/>
        <v>17.5</v>
      </c>
      <c r="BE101" s="51">
        <v>2.5</v>
      </c>
      <c r="BF101" s="56">
        <v>3.6</v>
      </c>
      <c r="BG101" s="56">
        <v>1</v>
      </c>
      <c r="BH101" s="86">
        <f t="shared" si="62"/>
        <v>3.6</v>
      </c>
      <c r="BI101" s="51">
        <v>3</v>
      </c>
      <c r="BJ101" s="56">
        <v>6.8</v>
      </c>
      <c r="BK101" s="56">
        <v>11.5</v>
      </c>
      <c r="BL101" s="56">
        <v>8</v>
      </c>
      <c r="BM101" s="86">
        <f t="shared" si="63"/>
        <v>11.5</v>
      </c>
      <c r="BN101" s="51">
        <v>1.5</v>
      </c>
      <c r="BO101" s="27">
        <v>1.5</v>
      </c>
      <c r="BP101" s="27">
        <v>2.5</v>
      </c>
      <c r="BQ101" s="27">
        <v>1</v>
      </c>
      <c r="BR101" s="27">
        <v>2.5</v>
      </c>
      <c r="BS101" s="27">
        <v>1.5</v>
      </c>
      <c r="BT101" s="27">
        <v>2</v>
      </c>
      <c r="BU101" s="27">
        <v>2.5</v>
      </c>
      <c r="BV101" s="27">
        <v>3</v>
      </c>
      <c r="BW101" s="27">
        <v>3.5</v>
      </c>
      <c r="BX101" s="27">
        <v>2</v>
      </c>
      <c r="BY101" s="27">
        <v>1</v>
      </c>
      <c r="BZ101" s="83">
        <f t="shared" si="64"/>
        <v>30</v>
      </c>
      <c r="CA101" s="84">
        <f t="shared" si="65"/>
        <v>30</v>
      </c>
    </row>
    <row r="102" spans="1:79" s="34" customFormat="1" ht="21" hidden="1">
      <c r="A102" s="46"/>
      <c r="B102" s="47"/>
      <c r="C102" s="48"/>
      <c r="D102" s="46"/>
      <c r="E102" s="46"/>
      <c r="F102" s="46"/>
      <c r="G102" s="46"/>
      <c r="H102" s="49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52"/>
      <c r="AY102" s="53" t="s">
        <v>94</v>
      </c>
      <c r="AZ102" s="54"/>
      <c r="BA102" s="27">
        <v>18</v>
      </c>
      <c r="BB102" s="55">
        <v>33</v>
      </c>
      <c r="BC102" s="27" t="s">
        <v>167</v>
      </c>
      <c r="BD102" s="85">
        <f t="shared" si="61"/>
        <v>18</v>
      </c>
      <c r="BE102" s="51">
        <v>2</v>
      </c>
      <c r="BF102" s="56">
        <v>3.5</v>
      </c>
      <c r="BG102" s="56">
        <v>0.95</v>
      </c>
      <c r="BH102" s="86">
        <f t="shared" si="62"/>
        <v>3.5</v>
      </c>
      <c r="BI102" s="51">
        <v>2.5</v>
      </c>
      <c r="BJ102" s="56">
        <v>6.8</v>
      </c>
      <c r="BK102" s="56">
        <v>11.5</v>
      </c>
      <c r="BL102" s="56">
        <v>8</v>
      </c>
      <c r="BM102" s="86">
        <f t="shared" si="63"/>
        <v>11.5</v>
      </c>
      <c r="BN102" s="51">
        <v>1.5</v>
      </c>
      <c r="BO102" s="27">
        <v>2</v>
      </c>
      <c r="BP102" s="27">
        <v>2.5</v>
      </c>
      <c r="BQ102" s="27">
        <v>1.5</v>
      </c>
      <c r="BR102" s="27">
        <v>2</v>
      </c>
      <c r="BS102" s="27">
        <v>2</v>
      </c>
      <c r="BT102" s="27">
        <v>2.5</v>
      </c>
      <c r="BU102" s="27">
        <v>3</v>
      </c>
      <c r="BV102" s="27">
        <v>3</v>
      </c>
      <c r="BW102" s="27">
        <v>3</v>
      </c>
      <c r="BX102" s="27">
        <v>2</v>
      </c>
      <c r="BY102" s="27">
        <v>1.5</v>
      </c>
      <c r="BZ102" s="83">
        <f t="shared" si="64"/>
        <v>31</v>
      </c>
      <c r="CA102" s="84">
        <f t="shared" si="65"/>
        <v>31</v>
      </c>
    </row>
    <row r="103" spans="1:79" s="34" customFormat="1" ht="21" hidden="1">
      <c r="A103" s="46"/>
      <c r="B103" s="47"/>
      <c r="C103" s="48"/>
      <c r="D103" s="46"/>
      <c r="E103" s="46"/>
      <c r="F103" s="46"/>
      <c r="G103" s="46"/>
      <c r="H103" s="49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52"/>
      <c r="AY103" s="53" t="s">
        <v>95</v>
      </c>
      <c r="AZ103" s="54"/>
      <c r="BA103" s="27">
        <v>17.5</v>
      </c>
      <c r="BB103" s="55">
        <v>32.5</v>
      </c>
      <c r="BC103" s="27" t="s">
        <v>168</v>
      </c>
      <c r="BD103" s="85">
        <f t="shared" si="61"/>
        <v>17.5</v>
      </c>
      <c r="BE103" s="51">
        <v>2.5</v>
      </c>
      <c r="BF103" s="56">
        <v>3.4</v>
      </c>
      <c r="BG103" s="56">
        <v>0.9</v>
      </c>
      <c r="BH103" s="86">
        <f t="shared" si="62"/>
        <v>3.4</v>
      </c>
      <c r="BI103" s="51">
        <v>2</v>
      </c>
      <c r="BJ103" s="56">
        <v>7.2</v>
      </c>
      <c r="BK103" s="56">
        <v>12.5</v>
      </c>
      <c r="BL103" s="56">
        <v>12.5</v>
      </c>
      <c r="BM103" s="86">
        <f t="shared" si="63"/>
        <v>12.5</v>
      </c>
      <c r="BN103" s="51">
        <v>2.5</v>
      </c>
      <c r="BO103" s="27">
        <v>1.5</v>
      </c>
      <c r="BP103" s="27">
        <v>2</v>
      </c>
      <c r="BQ103" s="27">
        <v>1.5</v>
      </c>
      <c r="BR103" s="27">
        <v>2</v>
      </c>
      <c r="BS103" s="27">
        <v>1.5</v>
      </c>
      <c r="BT103" s="27">
        <v>2</v>
      </c>
      <c r="BU103" s="27">
        <v>2.5</v>
      </c>
      <c r="BV103" s="27">
        <v>3.5</v>
      </c>
      <c r="BW103" s="27">
        <v>3.5</v>
      </c>
      <c r="BX103" s="27">
        <v>2</v>
      </c>
      <c r="BY103" s="27">
        <v>2</v>
      </c>
      <c r="BZ103" s="83">
        <f t="shared" si="64"/>
        <v>31</v>
      </c>
      <c r="CA103" s="84">
        <f t="shared" si="65"/>
        <v>31</v>
      </c>
    </row>
    <row r="104" spans="1:79" s="34" customFormat="1" ht="21" hidden="1">
      <c r="A104" s="46"/>
      <c r="B104" s="47"/>
      <c r="C104" s="48"/>
      <c r="D104" s="46"/>
      <c r="E104" s="46"/>
      <c r="F104" s="46"/>
      <c r="G104" s="46"/>
      <c r="H104" s="49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52"/>
      <c r="AY104" s="53" t="s">
        <v>96</v>
      </c>
      <c r="AZ104" s="54"/>
      <c r="BA104" s="27">
        <v>18.5</v>
      </c>
      <c r="BB104" s="55">
        <v>33.5</v>
      </c>
      <c r="BC104" s="27" t="s">
        <v>166</v>
      </c>
      <c r="BD104" s="85">
        <f t="shared" si="61"/>
        <v>18.5</v>
      </c>
      <c r="BE104" s="51">
        <v>1.5</v>
      </c>
      <c r="BF104" s="56">
        <v>3.4</v>
      </c>
      <c r="BG104" s="56">
        <v>0.9</v>
      </c>
      <c r="BH104" s="86">
        <f t="shared" si="62"/>
        <v>3.4</v>
      </c>
      <c r="BI104" s="51">
        <v>2</v>
      </c>
      <c r="BJ104" s="56">
        <v>7</v>
      </c>
      <c r="BK104" s="56">
        <v>12</v>
      </c>
      <c r="BL104" s="56">
        <v>10</v>
      </c>
      <c r="BM104" s="86">
        <f t="shared" si="63"/>
        <v>12</v>
      </c>
      <c r="BN104" s="51">
        <v>2</v>
      </c>
      <c r="BO104" s="27">
        <v>2</v>
      </c>
      <c r="BP104" s="27">
        <v>2.5</v>
      </c>
      <c r="BQ104" s="27">
        <v>1</v>
      </c>
      <c r="BR104" s="27">
        <v>2.5</v>
      </c>
      <c r="BS104" s="27">
        <v>1.5</v>
      </c>
      <c r="BT104" s="27">
        <v>2.5</v>
      </c>
      <c r="BU104" s="27">
        <v>3.5</v>
      </c>
      <c r="BV104" s="27">
        <v>3</v>
      </c>
      <c r="BW104" s="27">
        <v>3</v>
      </c>
      <c r="BX104" s="27">
        <v>2.5</v>
      </c>
      <c r="BY104" s="27">
        <v>1.5</v>
      </c>
      <c r="BZ104" s="83">
        <f t="shared" si="64"/>
        <v>31</v>
      </c>
      <c r="CA104" s="84">
        <f t="shared" si="65"/>
        <v>31</v>
      </c>
    </row>
    <row r="105" spans="1:79" s="34" customFormat="1" ht="21" hidden="1">
      <c r="A105" s="46"/>
      <c r="B105" s="47"/>
      <c r="C105" s="48"/>
      <c r="D105" s="46"/>
      <c r="E105" s="46"/>
      <c r="F105" s="46"/>
      <c r="G105" s="46"/>
      <c r="H105" s="49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52"/>
      <c r="AY105" s="53" t="s">
        <v>97</v>
      </c>
      <c r="AZ105" s="54"/>
      <c r="BA105" s="27">
        <v>18</v>
      </c>
      <c r="BB105" s="55">
        <v>33</v>
      </c>
      <c r="BC105" s="27" t="s">
        <v>167</v>
      </c>
      <c r="BD105" s="85">
        <f t="shared" si="61"/>
        <v>18</v>
      </c>
      <c r="BE105" s="51">
        <v>2</v>
      </c>
      <c r="BF105" s="56">
        <v>3.5</v>
      </c>
      <c r="BG105" s="56">
        <v>0.95</v>
      </c>
      <c r="BH105" s="86">
        <f t="shared" si="62"/>
        <v>3.5</v>
      </c>
      <c r="BI105" s="51">
        <v>2.5</v>
      </c>
      <c r="BJ105" s="56">
        <v>7.4</v>
      </c>
      <c r="BK105" s="56">
        <v>13</v>
      </c>
      <c r="BL105" s="56">
        <v>15</v>
      </c>
      <c r="BM105" s="86">
        <f t="shared" si="63"/>
        <v>13</v>
      </c>
      <c r="BN105" s="51">
        <v>3</v>
      </c>
      <c r="BO105" s="27">
        <v>1.5</v>
      </c>
      <c r="BP105" s="27">
        <v>2</v>
      </c>
      <c r="BQ105" s="27">
        <v>1.5</v>
      </c>
      <c r="BR105" s="27">
        <v>2</v>
      </c>
      <c r="BS105" s="27">
        <v>2</v>
      </c>
      <c r="BT105" s="27">
        <v>2</v>
      </c>
      <c r="BU105" s="27">
        <v>3</v>
      </c>
      <c r="BV105" s="27">
        <v>3.5</v>
      </c>
      <c r="BW105" s="27">
        <v>3.5</v>
      </c>
      <c r="BX105" s="27">
        <v>2.5</v>
      </c>
      <c r="BY105" s="27">
        <v>1</v>
      </c>
      <c r="BZ105" s="83">
        <f t="shared" si="64"/>
        <v>32</v>
      </c>
      <c r="CA105" s="84">
        <f t="shared" si="65"/>
        <v>32</v>
      </c>
    </row>
    <row r="106" spans="1:79" s="34" customFormat="1" ht="21" hidden="1">
      <c r="A106" s="46"/>
      <c r="B106" s="47"/>
      <c r="C106" s="48"/>
      <c r="D106" s="46"/>
      <c r="E106" s="46"/>
      <c r="F106" s="46"/>
      <c r="G106" s="46"/>
      <c r="H106" s="49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52"/>
      <c r="AY106" s="53" t="s">
        <v>98</v>
      </c>
      <c r="AZ106" s="54"/>
      <c r="BA106" s="27">
        <v>17</v>
      </c>
      <c r="BB106" s="55">
        <v>32</v>
      </c>
      <c r="BC106" s="27" t="s">
        <v>169</v>
      </c>
      <c r="BD106" s="85">
        <f t="shared" si="61"/>
        <v>17</v>
      </c>
      <c r="BE106" s="51">
        <v>3</v>
      </c>
      <c r="BF106" s="56">
        <v>3.4</v>
      </c>
      <c r="BG106" s="56">
        <v>0.9</v>
      </c>
      <c r="BH106" s="86">
        <f t="shared" si="62"/>
        <v>3.4</v>
      </c>
      <c r="BI106" s="51">
        <v>2</v>
      </c>
      <c r="BJ106" s="56">
        <v>7.2</v>
      </c>
      <c r="BK106" s="56">
        <v>12.5</v>
      </c>
      <c r="BL106" s="56">
        <v>12.5</v>
      </c>
      <c r="BM106" s="86">
        <f t="shared" si="63"/>
        <v>12.5</v>
      </c>
      <c r="BN106" s="51">
        <v>2.5</v>
      </c>
      <c r="BO106" s="27">
        <v>1</v>
      </c>
      <c r="BP106" s="27">
        <v>2.5</v>
      </c>
      <c r="BQ106" s="27">
        <v>1.5</v>
      </c>
      <c r="BR106" s="27">
        <v>2.5</v>
      </c>
      <c r="BS106" s="27">
        <v>2</v>
      </c>
      <c r="BT106" s="27">
        <v>2</v>
      </c>
      <c r="BU106" s="27">
        <v>2.5</v>
      </c>
      <c r="BV106" s="27">
        <v>4</v>
      </c>
      <c r="BW106" s="27">
        <v>3.5</v>
      </c>
      <c r="BX106" s="27">
        <v>1.5</v>
      </c>
      <c r="BY106" s="27">
        <v>1.5</v>
      </c>
      <c r="BZ106" s="83">
        <f t="shared" si="64"/>
        <v>32</v>
      </c>
      <c r="CA106" s="84">
        <f t="shared" si="65"/>
        <v>32</v>
      </c>
    </row>
    <row r="107" spans="1:79" s="34" customFormat="1" ht="21" hidden="1">
      <c r="A107" s="46"/>
      <c r="B107" s="47"/>
      <c r="C107" s="48"/>
      <c r="D107" s="46"/>
      <c r="E107" s="46"/>
      <c r="F107" s="46"/>
      <c r="G107" s="46"/>
      <c r="H107" s="49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52"/>
      <c r="AY107" s="53" t="s">
        <v>99</v>
      </c>
      <c r="AZ107" s="54"/>
      <c r="BA107" s="27">
        <v>17.5</v>
      </c>
      <c r="BB107" s="55">
        <v>32.5</v>
      </c>
      <c r="BC107" s="27" t="s">
        <v>168</v>
      </c>
      <c r="BD107" s="85">
        <f t="shared" si="61"/>
        <v>17.5</v>
      </c>
      <c r="BE107" s="51">
        <v>2.5</v>
      </c>
      <c r="BF107" s="56">
        <v>3.6</v>
      </c>
      <c r="BG107" s="56">
        <v>1</v>
      </c>
      <c r="BH107" s="86">
        <f t="shared" si="62"/>
        <v>3.6</v>
      </c>
      <c r="BI107" s="51">
        <v>3</v>
      </c>
      <c r="BJ107" s="56">
        <v>7</v>
      </c>
      <c r="BK107" s="56">
        <v>12</v>
      </c>
      <c r="BL107" s="56">
        <v>10</v>
      </c>
      <c r="BM107" s="86">
        <f t="shared" si="63"/>
        <v>12</v>
      </c>
      <c r="BN107" s="51">
        <v>2</v>
      </c>
      <c r="BO107" s="27">
        <v>1.5</v>
      </c>
      <c r="BP107" s="27">
        <v>2</v>
      </c>
      <c r="BQ107" s="27">
        <v>2</v>
      </c>
      <c r="BR107" s="27">
        <v>2</v>
      </c>
      <c r="BS107" s="27">
        <v>1.5</v>
      </c>
      <c r="BT107" s="27">
        <v>2.5</v>
      </c>
      <c r="BU107" s="27">
        <v>2.5</v>
      </c>
      <c r="BV107" s="27">
        <v>3.5</v>
      </c>
      <c r="BW107" s="27">
        <v>3</v>
      </c>
      <c r="BX107" s="27">
        <v>2</v>
      </c>
      <c r="BY107" s="27">
        <v>2</v>
      </c>
      <c r="BZ107" s="83">
        <f t="shared" si="64"/>
        <v>32</v>
      </c>
      <c r="CA107" s="84">
        <f t="shared" si="65"/>
        <v>32</v>
      </c>
    </row>
    <row r="108" spans="1:79" s="34" customFormat="1" ht="21" hidden="1">
      <c r="A108" s="46"/>
      <c r="B108" s="47"/>
      <c r="C108" s="48"/>
      <c r="D108" s="46"/>
      <c r="E108" s="46"/>
      <c r="F108" s="46"/>
      <c r="G108" s="46"/>
      <c r="H108" s="49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52"/>
      <c r="AY108" s="53" t="s">
        <v>100</v>
      </c>
      <c r="AZ108" s="54"/>
      <c r="BA108" s="27">
        <v>18</v>
      </c>
      <c r="BB108" s="55">
        <v>33</v>
      </c>
      <c r="BC108" s="27" t="s">
        <v>167</v>
      </c>
      <c r="BD108" s="85">
        <f t="shared" si="61"/>
        <v>18</v>
      </c>
      <c r="BE108" s="51">
        <v>2</v>
      </c>
      <c r="BF108" s="56">
        <v>3.5</v>
      </c>
      <c r="BG108" s="56">
        <v>0.95</v>
      </c>
      <c r="BH108" s="86">
        <f t="shared" si="62"/>
        <v>3.5</v>
      </c>
      <c r="BI108" s="51">
        <v>2.5</v>
      </c>
      <c r="BJ108" s="56">
        <v>7.4</v>
      </c>
      <c r="BK108" s="56">
        <v>13</v>
      </c>
      <c r="BL108" s="56">
        <v>15</v>
      </c>
      <c r="BM108" s="86">
        <f t="shared" si="63"/>
        <v>13</v>
      </c>
      <c r="BN108" s="51">
        <v>3</v>
      </c>
      <c r="BO108" s="27">
        <v>2</v>
      </c>
      <c r="BP108" s="27">
        <v>2</v>
      </c>
      <c r="BQ108" s="27">
        <v>1.5</v>
      </c>
      <c r="BR108" s="27">
        <v>2.5</v>
      </c>
      <c r="BS108" s="27">
        <v>2</v>
      </c>
      <c r="BT108" s="27">
        <v>2</v>
      </c>
      <c r="BU108" s="27">
        <v>3</v>
      </c>
      <c r="BV108" s="27">
        <v>3.5</v>
      </c>
      <c r="BW108" s="27">
        <v>3.5</v>
      </c>
      <c r="BX108" s="27">
        <v>2.5</v>
      </c>
      <c r="BY108" s="27">
        <v>1</v>
      </c>
      <c r="BZ108" s="83">
        <f t="shared" si="64"/>
        <v>33</v>
      </c>
      <c r="CA108" s="84">
        <f t="shared" si="65"/>
        <v>33</v>
      </c>
    </row>
    <row r="109" spans="1:79" s="34" customFormat="1" ht="21" hidden="1">
      <c r="A109" s="46"/>
      <c r="B109" s="47"/>
      <c r="C109" s="48"/>
      <c r="D109" s="46"/>
      <c r="E109" s="46"/>
      <c r="F109" s="46"/>
      <c r="G109" s="46"/>
      <c r="H109" s="49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52"/>
      <c r="AY109" s="53" t="s">
        <v>101</v>
      </c>
      <c r="AZ109" s="54"/>
      <c r="BA109" s="27">
        <v>17</v>
      </c>
      <c r="BB109" s="55">
        <v>32</v>
      </c>
      <c r="BC109" s="27" t="s">
        <v>169</v>
      </c>
      <c r="BD109" s="85">
        <f t="shared" si="61"/>
        <v>17</v>
      </c>
      <c r="BE109" s="51">
        <v>3</v>
      </c>
      <c r="BF109" s="56">
        <v>3.4</v>
      </c>
      <c r="BG109" s="56">
        <v>0.9</v>
      </c>
      <c r="BH109" s="86">
        <f t="shared" si="62"/>
        <v>3.4</v>
      </c>
      <c r="BI109" s="51">
        <v>2</v>
      </c>
      <c r="BJ109" s="56">
        <v>7.2</v>
      </c>
      <c r="BK109" s="56">
        <v>12.5</v>
      </c>
      <c r="BL109" s="56">
        <v>12.5</v>
      </c>
      <c r="BM109" s="86">
        <f t="shared" si="63"/>
        <v>12.5</v>
      </c>
      <c r="BN109" s="51">
        <v>2.5</v>
      </c>
      <c r="BO109" s="27">
        <v>1</v>
      </c>
      <c r="BP109" s="27">
        <v>2.5</v>
      </c>
      <c r="BQ109" s="27">
        <v>1.5</v>
      </c>
      <c r="BR109" s="27">
        <v>3</v>
      </c>
      <c r="BS109" s="27">
        <v>2</v>
      </c>
      <c r="BT109" s="27">
        <v>2.5</v>
      </c>
      <c r="BU109" s="27">
        <v>2.5</v>
      </c>
      <c r="BV109" s="27">
        <v>4</v>
      </c>
      <c r="BW109" s="27">
        <v>3.5</v>
      </c>
      <c r="BX109" s="27">
        <v>1.5</v>
      </c>
      <c r="BY109" s="27">
        <v>1.5</v>
      </c>
      <c r="BZ109" s="83">
        <f t="shared" si="64"/>
        <v>33</v>
      </c>
      <c r="CA109" s="84">
        <f t="shared" si="65"/>
        <v>33</v>
      </c>
    </row>
    <row r="110" spans="1:79" s="34" customFormat="1" ht="21" hidden="1">
      <c r="A110" s="46"/>
      <c r="B110" s="47"/>
      <c r="C110" s="48"/>
      <c r="D110" s="46"/>
      <c r="E110" s="46"/>
      <c r="F110" s="46"/>
      <c r="G110" s="46"/>
      <c r="H110" s="49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52"/>
      <c r="AY110" s="53" t="s">
        <v>102</v>
      </c>
      <c r="AZ110" s="54"/>
      <c r="BA110" s="27">
        <v>17.5</v>
      </c>
      <c r="BB110" s="55">
        <v>32.5</v>
      </c>
      <c r="BC110" s="27" t="s">
        <v>168</v>
      </c>
      <c r="BD110" s="85">
        <f t="shared" si="61"/>
        <v>17.5</v>
      </c>
      <c r="BE110" s="51">
        <v>2.5</v>
      </c>
      <c r="BF110" s="56">
        <v>3.6</v>
      </c>
      <c r="BG110" s="56">
        <v>1</v>
      </c>
      <c r="BH110" s="86">
        <f t="shared" si="62"/>
        <v>3.6</v>
      </c>
      <c r="BI110" s="51">
        <v>3</v>
      </c>
      <c r="BJ110" s="56">
        <v>7</v>
      </c>
      <c r="BK110" s="56">
        <v>12</v>
      </c>
      <c r="BL110" s="56">
        <v>10</v>
      </c>
      <c r="BM110" s="86">
        <f t="shared" si="63"/>
        <v>12</v>
      </c>
      <c r="BN110" s="51">
        <v>2</v>
      </c>
      <c r="BO110" s="27">
        <v>2</v>
      </c>
      <c r="BP110" s="27">
        <v>2.5</v>
      </c>
      <c r="BQ110" s="27">
        <v>2</v>
      </c>
      <c r="BR110" s="27">
        <v>2</v>
      </c>
      <c r="BS110" s="27">
        <v>1.5</v>
      </c>
      <c r="BT110" s="27">
        <v>2.5</v>
      </c>
      <c r="BU110" s="27">
        <v>2.5</v>
      </c>
      <c r="BV110" s="27">
        <v>3.5</v>
      </c>
      <c r="BW110" s="27">
        <v>3</v>
      </c>
      <c r="BX110" s="27">
        <v>2.5</v>
      </c>
      <c r="BY110" s="27">
        <v>1.5</v>
      </c>
      <c r="BZ110" s="83">
        <f t="shared" si="64"/>
        <v>33</v>
      </c>
      <c r="CA110" s="84">
        <f t="shared" si="65"/>
        <v>33</v>
      </c>
    </row>
    <row r="111" spans="1:79" s="34" customFormat="1" ht="21" hidden="1">
      <c r="A111" s="46"/>
      <c r="B111" s="47"/>
      <c r="C111" s="48"/>
      <c r="D111" s="46"/>
      <c r="E111" s="46"/>
      <c r="F111" s="46"/>
      <c r="G111" s="46"/>
      <c r="H111" s="49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52"/>
      <c r="AY111" s="53" t="s">
        <v>103</v>
      </c>
      <c r="AZ111" s="54"/>
      <c r="BA111" s="27">
        <v>18</v>
      </c>
      <c r="BB111" s="55">
        <v>33</v>
      </c>
      <c r="BC111" s="27" t="s">
        <v>167</v>
      </c>
      <c r="BD111" s="85">
        <f t="shared" si="61"/>
        <v>18</v>
      </c>
      <c r="BE111" s="51">
        <v>2</v>
      </c>
      <c r="BF111" s="56">
        <v>3.5</v>
      </c>
      <c r="BG111" s="56">
        <v>0.95</v>
      </c>
      <c r="BH111" s="86">
        <f t="shared" si="62"/>
        <v>3.5</v>
      </c>
      <c r="BI111" s="51">
        <v>2.5</v>
      </c>
      <c r="BJ111" s="56">
        <v>7.4</v>
      </c>
      <c r="BK111" s="56">
        <v>13</v>
      </c>
      <c r="BL111" s="56">
        <v>15</v>
      </c>
      <c r="BM111" s="86">
        <f t="shared" si="63"/>
        <v>13</v>
      </c>
      <c r="BN111" s="51">
        <v>3</v>
      </c>
      <c r="BO111" s="27">
        <v>2</v>
      </c>
      <c r="BP111" s="27">
        <v>2</v>
      </c>
      <c r="BQ111" s="27">
        <v>1.5</v>
      </c>
      <c r="BR111" s="27">
        <v>2.5</v>
      </c>
      <c r="BS111" s="27">
        <v>2</v>
      </c>
      <c r="BT111" s="27">
        <v>2</v>
      </c>
      <c r="BU111" s="27">
        <v>3.5</v>
      </c>
      <c r="BV111" s="27">
        <v>4</v>
      </c>
      <c r="BW111" s="27">
        <v>3.5</v>
      </c>
      <c r="BX111" s="27">
        <v>2.5</v>
      </c>
      <c r="BY111" s="27">
        <v>1</v>
      </c>
      <c r="BZ111" s="83">
        <f t="shared" si="64"/>
        <v>34</v>
      </c>
      <c r="CA111" s="84">
        <f t="shared" si="65"/>
        <v>34</v>
      </c>
    </row>
    <row r="112" spans="1:79" s="34" customFormat="1" ht="21" hidden="1">
      <c r="A112" s="46"/>
      <c r="B112" s="47"/>
      <c r="C112" s="48"/>
      <c r="D112" s="46"/>
      <c r="E112" s="46"/>
      <c r="F112" s="46"/>
      <c r="G112" s="46"/>
      <c r="H112" s="49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52"/>
      <c r="AY112" s="53" t="s">
        <v>104</v>
      </c>
      <c r="AZ112" s="54"/>
      <c r="BA112" s="27">
        <v>17</v>
      </c>
      <c r="BB112" s="55">
        <v>32</v>
      </c>
      <c r="BC112" s="27" t="s">
        <v>169</v>
      </c>
      <c r="BD112" s="85">
        <f t="shared" si="61"/>
        <v>17</v>
      </c>
      <c r="BE112" s="51">
        <v>3</v>
      </c>
      <c r="BF112" s="56">
        <v>3.4</v>
      </c>
      <c r="BG112" s="56">
        <v>0.9</v>
      </c>
      <c r="BH112" s="86">
        <f t="shared" si="62"/>
        <v>3.4</v>
      </c>
      <c r="BI112" s="51">
        <v>2</v>
      </c>
      <c r="BJ112" s="56">
        <v>7.2</v>
      </c>
      <c r="BK112" s="56">
        <v>12.5</v>
      </c>
      <c r="BL112" s="56">
        <v>12.5</v>
      </c>
      <c r="BM112" s="86">
        <f t="shared" si="63"/>
        <v>12.5</v>
      </c>
      <c r="BN112" s="51">
        <v>2.5</v>
      </c>
      <c r="BO112" s="27">
        <v>1</v>
      </c>
      <c r="BP112" s="27">
        <v>2.5</v>
      </c>
      <c r="BQ112" s="27">
        <v>1.5</v>
      </c>
      <c r="BR112" s="27">
        <v>3</v>
      </c>
      <c r="BS112" s="27">
        <v>2</v>
      </c>
      <c r="BT112" s="27">
        <v>2.5</v>
      </c>
      <c r="BU112" s="27">
        <v>2.5</v>
      </c>
      <c r="BV112" s="27">
        <v>4</v>
      </c>
      <c r="BW112" s="27">
        <v>3.5</v>
      </c>
      <c r="BX112" s="27">
        <v>2</v>
      </c>
      <c r="BY112" s="27">
        <v>2</v>
      </c>
      <c r="BZ112" s="83">
        <f t="shared" si="64"/>
        <v>34</v>
      </c>
      <c r="CA112" s="84">
        <f t="shared" si="65"/>
        <v>34</v>
      </c>
    </row>
    <row r="113" spans="1:79" s="34" customFormat="1" ht="21" hidden="1">
      <c r="A113" s="46"/>
      <c r="B113" s="47"/>
      <c r="C113" s="48"/>
      <c r="D113" s="46"/>
      <c r="E113" s="46"/>
      <c r="F113" s="46"/>
      <c r="G113" s="46"/>
      <c r="H113" s="49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52"/>
      <c r="AY113" s="53" t="s">
        <v>105</v>
      </c>
      <c r="AZ113" s="54"/>
      <c r="BA113" s="27">
        <v>17.5</v>
      </c>
      <c r="BB113" s="55">
        <v>32.5</v>
      </c>
      <c r="BC113" s="27" t="s">
        <v>168</v>
      </c>
      <c r="BD113" s="85">
        <f t="shared" si="61"/>
        <v>17.5</v>
      </c>
      <c r="BE113" s="51">
        <v>2.5</v>
      </c>
      <c r="BF113" s="56">
        <v>3.6</v>
      </c>
      <c r="BG113" s="56">
        <v>1</v>
      </c>
      <c r="BH113" s="86">
        <f t="shared" si="62"/>
        <v>3.6</v>
      </c>
      <c r="BI113" s="51">
        <v>3</v>
      </c>
      <c r="BJ113" s="56">
        <v>7</v>
      </c>
      <c r="BK113" s="56">
        <v>12</v>
      </c>
      <c r="BL113" s="56">
        <v>10</v>
      </c>
      <c r="BM113" s="86">
        <f t="shared" si="63"/>
        <v>12</v>
      </c>
      <c r="BN113" s="51">
        <v>2</v>
      </c>
      <c r="BO113" s="27">
        <v>2</v>
      </c>
      <c r="BP113" s="27">
        <v>2.5</v>
      </c>
      <c r="BQ113" s="27">
        <v>2</v>
      </c>
      <c r="BR113" s="27">
        <v>2</v>
      </c>
      <c r="BS113" s="27">
        <v>1.5</v>
      </c>
      <c r="BT113" s="27">
        <v>2.5</v>
      </c>
      <c r="BU113" s="27">
        <v>2.5</v>
      </c>
      <c r="BV113" s="27">
        <v>3.5</v>
      </c>
      <c r="BW113" s="27">
        <v>4</v>
      </c>
      <c r="BX113" s="27">
        <v>2.5</v>
      </c>
      <c r="BY113" s="27">
        <v>1.5</v>
      </c>
      <c r="BZ113" s="83">
        <f t="shared" si="64"/>
        <v>34</v>
      </c>
      <c r="CA113" s="84">
        <f t="shared" si="65"/>
        <v>34</v>
      </c>
    </row>
    <row r="114" spans="1:79" s="34" customFormat="1" ht="21" hidden="1">
      <c r="A114" s="46"/>
      <c r="B114" s="47"/>
      <c r="C114" s="48"/>
      <c r="D114" s="46"/>
      <c r="E114" s="46"/>
      <c r="F114" s="46"/>
      <c r="G114" s="46"/>
      <c r="H114" s="49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52"/>
      <c r="AY114" s="53" t="s">
        <v>106</v>
      </c>
      <c r="AZ114" s="54"/>
      <c r="BA114" s="27">
        <v>18.5</v>
      </c>
      <c r="BB114" s="55">
        <v>33.5</v>
      </c>
      <c r="BC114" s="27" t="s">
        <v>166</v>
      </c>
      <c r="BD114" s="85">
        <f t="shared" si="61"/>
        <v>18.5</v>
      </c>
      <c r="BE114" s="51">
        <v>1.5</v>
      </c>
      <c r="BF114" s="56">
        <v>3.4</v>
      </c>
      <c r="BG114" s="56">
        <v>0.9</v>
      </c>
      <c r="BH114" s="86">
        <f t="shared" si="62"/>
        <v>3.4</v>
      </c>
      <c r="BI114" s="51">
        <v>2</v>
      </c>
      <c r="BJ114" s="56">
        <v>6.8</v>
      </c>
      <c r="BK114" s="56">
        <v>11.5</v>
      </c>
      <c r="BL114" s="56">
        <v>8</v>
      </c>
      <c r="BM114" s="86">
        <f t="shared" si="63"/>
        <v>11.5</v>
      </c>
      <c r="BN114" s="51">
        <v>1.5</v>
      </c>
      <c r="BO114" s="27">
        <v>2</v>
      </c>
      <c r="BP114" s="27">
        <v>3</v>
      </c>
      <c r="BQ114" s="27">
        <v>2</v>
      </c>
      <c r="BR114" s="27">
        <v>2.5</v>
      </c>
      <c r="BS114" s="27">
        <v>2</v>
      </c>
      <c r="BT114" s="27">
        <v>2.5</v>
      </c>
      <c r="BU114" s="27">
        <v>3.5</v>
      </c>
      <c r="BV114" s="27">
        <v>4</v>
      </c>
      <c r="BW114" s="27">
        <v>4</v>
      </c>
      <c r="BX114" s="27">
        <v>2.5</v>
      </c>
      <c r="BY114" s="27">
        <v>2</v>
      </c>
      <c r="BZ114" s="83">
        <f t="shared" si="64"/>
        <v>35</v>
      </c>
      <c r="CA114" s="84">
        <f t="shared" si="65"/>
        <v>35</v>
      </c>
    </row>
    <row r="115" spans="1:79" s="34" customFormat="1" ht="21" hidden="1">
      <c r="A115" s="46"/>
      <c r="B115" s="47"/>
      <c r="C115" s="48"/>
      <c r="D115" s="46"/>
      <c r="E115" s="46"/>
      <c r="F115" s="46"/>
      <c r="G115" s="46"/>
      <c r="H115" s="49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52"/>
      <c r="AY115" s="53" t="s">
        <v>107</v>
      </c>
      <c r="AZ115" s="54"/>
      <c r="BA115" s="27">
        <v>18</v>
      </c>
      <c r="BB115" s="55">
        <v>33</v>
      </c>
      <c r="BC115" s="27" t="s">
        <v>167</v>
      </c>
      <c r="BD115" s="85">
        <f t="shared" si="61"/>
        <v>18</v>
      </c>
      <c r="BE115" s="51">
        <v>2</v>
      </c>
      <c r="BF115" s="56">
        <v>3.2</v>
      </c>
      <c r="BG115" s="56">
        <v>0.8</v>
      </c>
      <c r="BH115" s="86">
        <f t="shared" si="62"/>
        <v>3.2</v>
      </c>
      <c r="BI115" s="51">
        <v>1</v>
      </c>
      <c r="BJ115" s="56">
        <v>6.8</v>
      </c>
      <c r="BK115" s="56">
        <v>11.5</v>
      </c>
      <c r="BL115" s="56">
        <v>8</v>
      </c>
      <c r="BM115" s="86">
        <f t="shared" si="63"/>
        <v>11.5</v>
      </c>
      <c r="BN115" s="51">
        <v>1.5</v>
      </c>
      <c r="BO115" s="27">
        <v>2</v>
      </c>
      <c r="BP115" s="27">
        <v>2.5</v>
      </c>
      <c r="BQ115" s="27">
        <v>2</v>
      </c>
      <c r="BR115" s="27">
        <v>3</v>
      </c>
      <c r="BS115" s="27">
        <v>2</v>
      </c>
      <c r="BT115" s="27">
        <v>3</v>
      </c>
      <c r="BU115" s="27">
        <v>3</v>
      </c>
      <c r="BV115" s="27">
        <v>4.5</v>
      </c>
      <c r="BW115" s="27">
        <v>4.5</v>
      </c>
      <c r="BX115" s="27">
        <v>2.5</v>
      </c>
      <c r="BY115" s="27">
        <v>1.5</v>
      </c>
      <c r="BZ115" s="83">
        <f t="shared" si="64"/>
        <v>35</v>
      </c>
      <c r="CA115" s="84">
        <f t="shared" si="65"/>
        <v>35</v>
      </c>
    </row>
    <row r="116" spans="1:79" s="34" customFormat="1" ht="21" hidden="1">
      <c r="A116" s="46"/>
      <c r="B116" s="47"/>
      <c r="C116" s="48"/>
      <c r="D116" s="46"/>
      <c r="E116" s="46"/>
      <c r="F116" s="46"/>
      <c r="G116" s="46"/>
      <c r="H116" s="49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52"/>
      <c r="AY116" s="53" t="s">
        <v>108</v>
      </c>
      <c r="AZ116" s="54"/>
      <c r="BA116" s="27">
        <v>19</v>
      </c>
      <c r="BB116" s="55">
        <v>34</v>
      </c>
      <c r="BC116" s="27" t="s">
        <v>165</v>
      </c>
      <c r="BD116" s="85">
        <f t="shared" si="61"/>
        <v>19</v>
      </c>
      <c r="BE116" s="51">
        <v>1</v>
      </c>
      <c r="BF116" s="56">
        <v>3.3</v>
      </c>
      <c r="BG116" s="56">
        <v>0.85</v>
      </c>
      <c r="BH116" s="86">
        <f t="shared" si="62"/>
        <v>3.3</v>
      </c>
      <c r="BI116" s="51">
        <v>1.5</v>
      </c>
      <c r="BJ116" s="56">
        <v>7</v>
      </c>
      <c r="BK116" s="56">
        <v>12</v>
      </c>
      <c r="BL116" s="56">
        <v>10</v>
      </c>
      <c r="BM116" s="86">
        <f t="shared" si="63"/>
        <v>12</v>
      </c>
      <c r="BN116" s="51">
        <v>2</v>
      </c>
      <c r="BO116" s="27">
        <v>2</v>
      </c>
      <c r="BP116" s="27">
        <v>2.5</v>
      </c>
      <c r="BQ116" s="27">
        <v>2</v>
      </c>
      <c r="BR116" s="27">
        <v>2.5</v>
      </c>
      <c r="BS116" s="27">
        <v>2</v>
      </c>
      <c r="BT116" s="27">
        <v>2.5</v>
      </c>
      <c r="BU116" s="27">
        <v>3</v>
      </c>
      <c r="BV116" s="27">
        <v>5</v>
      </c>
      <c r="BW116" s="27">
        <v>5</v>
      </c>
      <c r="BX116" s="27">
        <v>2</v>
      </c>
      <c r="BY116" s="27">
        <v>2</v>
      </c>
      <c r="BZ116" s="83">
        <f t="shared" si="64"/>
        <v>35</v>
      </c>
      <c r="CA116" s="84">
        <f t="shared" si="65"/>
        <v>35</v>
      </c>
    </row>
    <row r="117" spans="1:79" s="34" customFormat="1" ht="21" hidden="1">
      <c r="A117" s="46"/>
      <c r="B117" s="47"/>
      <c r="C117" s="48"/>
      <c r="D117" s="46"/>
      <c r="E117" s="46"/>
      <c r="F117" s="46"/>
      <c r="G117" s="46"/>
      <c r="H117" s="49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52"/>
      <c r="AY117" s="53" t="s">
        <v>109</v>
      </c>
      <c r="AZ117" s="54"/>
      <c r="BA117" s="27">
        <v>18</v>
      </c>
      <c r="BB117" s="55">
        <v>33</v>
      </c>
      <c r="BC117" s="27" t="s">
        <v>167</v>
      </c>
      <c r="BD117" s="85">
        <f t="shared" si="61"/>
        <v>18</v>
      </c>
      <c r="BE117" s="51">
        <v>2</v>
      </c>
      <c r="BF117" s="56">
        <v>3.3</v>
      </c>
      <c r="BG117" s="56">
        <v>0.85</v>
      </c>
      <c r="BH117" s="86">
        <f t="shared" si="62"/>
        <v>3.3</v>
      </c>
      <c r="BI117" s="51">
        <v>1.5</v>
      </c>
      <c r="BJ117" s="56">
        <v>7.2</v>
      </c>
      <c r="BK117" s="56">
        <v>12.5</v>
      </c>
      <c r="BL117" s="56">
        <v>12.5</v>
      </c>
      <c r="BM117" s="86">
        <f t="shared" si="63"/>
        <v>12.5</v>
      </c>
      <c r="BN117" s="51">
        <v>2.5</v>
      </c>
      <c r="BO117" s="27">
        <v>2</v>
      </c>
      <c r="BP117" s="27">
        <v>3</v>
      </c>
      <c r="BQ117" s="27">
        <v>2</v>
      </c>
      <c r="BR117" s="27">
        <v>3</v>
      </c>
      <c r="BS117" s="27">
        <v>2</v>
      </c>
      <c r="BT117" s="27">
        <v>3</v>
      </c>
      <c r="BU117" s="27">
        <v>4</v>
      </c>
      <c r="BV117" s="27">
        <v>4</v>
      </c>
      <c r="BW117" s="27">
        <v>3</v>
      </c>
      <c r="BX117" s="27">
        <v>2</v>
      </c>
      <c r="BY117" s="27">
        <v>2</v>
      </c>
      <c r="BZ117" s="83">
        <f t="shared" si="64"/>
        <v>36</v>
      </c>
      <c r="CA117" s="84">
        <f t="shared" si="65"/>
        <v>36</v>
      </c>
    </row>
    <row r="118" spans="1:79" s="34" customFormat="1" ht="21" hidden="1">
      <c r="A118" s="46"/>
      <c r="B118" s="47"/>
      <c r="C118" s="48"/>
      <c r="D118" s="46"/>
      <c r="E118" s="46"/>
      <c r="F118" s="46"/>
      <c r="G118" s="46"/>
      <c r="H118" s="49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52"/>
      <c r="AY118" s="53" t="s">
        <v>110</v>
      </c>
      <c r="AZ118" s="54"/>
      <c r="BA118" s="27">
        <v>17</v>
      </c>
      <c r="BB118" s="55">
        <v>32</v>
      </c>
      <c r="BC118" s="27" t="s">
        <v>169</v>
      </c>
      <c r="BD118" s="85">
        <f t="shared" si="61"/>
        <v>17</v>
      </c>
      <c r="BE118" s="51">
        <v>3</v>
      </c>
      <c r="BF118" s="56">
        <v>3.3</v>
      </c>
      <c r="BG118" s="56">
        <v>0.85</v>
      </c>
      <c r="BH118" s="86">
        <f t="shared" si="62"/>
        <v>3.3</v>
      </c>
      <c r="BI118" s="51">
        <v>1.5</v>
      </c>
      <c r="BJ118" s="56">
        <v>7</v>
      </c>
      <c r="BK118" s="56">
        <v>12</v>
      </c>
      <c r="BL118" s="56">
        <v>10</v>
      </c>
      <c r="BM118" s="86">
        <f t="shared" si="63"/>
        <v>12</v>
      </c>
      <c r="BN118" s="51">
        <v>2</v>
      </c>
      <c r="BO118" s="27">
        <v>2</v>
      </c>
      <c r="BP118" s="27">
        <v>3</v>
      </c>
      <c r="BQ118" s="27">
        <v>1.5</v>
      </c>
      <c r="BR118" s="27">
        <v>2.5</v>
      </c>
      <c r="BS118" s="27">
        <v>1.5</v>
      </c>
      <c r="BT118" s="27">
        <v>2.5</v>
      </c>
      <c r="BU118" s="27">
        <v>4</v>
      </c>
      <c r="BV118" s="27">
        <v>6</v>
      </c>
      <c r="BW118" s="27">
        <v>2</v>
      </c>
      <c r="BX118" s="27">
        <v>2.5</v>
      </c>
      <c r="BY118" s="27">
        <v>2</v>
      </c>
      <c r="BZ118" s="83">
        <f t="shared" si="64"/>
        <v>36</v>
      </c>
      <c r="CA118" s="84">
        <f t="shared" si="65"/>
        <v>36</v>
      </c>
    </row>
    <row r="119" spans="1:79" s="34" customFormat="1" ht="21" hidden="1">
      <c r="A119" s="46"/>
      <c r="B119" s="47"/>
      <c r="C119" s="48"/>
      <c r="D119" s="46"/>
      <c r="E119" s="46"/>
      <c r="F119" s="46"/>
      <c r="G119" s="46"/>
      <c r="H119" s="49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52"/>
      <c r="AY119" s="53" t="s">
        <v>111</v>
      </c>
      <c r="AZ119" s="54"/>
      <c r="BA119" s="27">
        <v>18.5</v>
      </c>
      <c r="BB119" s="55">
        <v>33.5</v>
      </c>
      <c r="BC119" s="27" t="s">
        <v>166</v>
      </c>
      <c r="BD119" s="85">
        <f t="shared" si="61"/>
        <v>18.5</v>
      </c>
      <c r="BE119" s="51">
        <v>1.5</v>
      </c>
      <c r="BF119" s="56">
        <v>3.4</v>
      </c>
      <c r="BG119" s="56">
        <v>0.9</v>
      </c>
      <c r="BH119" s="86">
        <f t="shared" si="62"/>
        <v>3.4</v>
      </c>
      <c r="BI119" s="51">
        <v>2</v>
      </c>
      <c r="BJ119" s="56">
        <v>7.2</v>
      </c>
      <c r="BK119" s="56">
        <v>12.5</v>
      </c>
      <c r="BL119" s="56">
        <v>12.5</v>
      </c>
      <c r="BM119" s="86">
        <f t="shared" si="63"/>
        <v>12.5</v>
      </c>
      <c r="BN119" s="51">
        <v>2.5</v>
      </c>
      <c r="BO119" s="27">
        <v>1.5</v>
      </c>
      <c r="BP119" s="27">
        <v>3</v>
      </c>
      <c r="BQ119" s="27">
        <v>2</v>
      </c>
      <c r="BR119" s="27">
        <v>3</v>
      </c>
      <c r="BS119" s="27">
        <v>2</v>
      </c>
      <c r="BT119" s="27">
        <v>3</v>
      </c>
      <c r="BU119" s="27">
        <v>4.5</v>
      </c>
      <c r="BV119" s="27">
        <v>5</v>
      </c>
      <c r="BW119" s="27">
        <v>3</v>
      </c>
      <c r="BX119" s="27">
        <v>2</v>
      </c>
      <c r="BY119" s="27">
        <v>1</v>
      </c>
      <c r="BZ119" s="83">
        <f t="shared" si="64"/>
        <v>36</v>
      </c>
      <c r="CA119" s="84">
        <f t="shared" si="65"/>
        <v>36</v>
      </c>
    </row>
    <row r="120" spans="1:79" s="34" customFormat="1" ht="21" hidden="1">
      <c r="A120" s="46"/>
      <c r="B120" s="47"/>
      <c r="C120" s="48"/>
      <c r="D120" s="46"/>
      <c r="E120" s="46"/>
      <c r="F120" s="46"/>
      <c r="G120" s="46"/>
      <c r="H120" s="49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52"/>
      <c r="AY120" s="53" t="s">
        <v>112</v>
      </c>
      <c r="AZ120" s="54"/>
      <c r="BA120" s="27">
        <v>18</v>
      </c>
      <c r="BB120" s="55">
        <v>33</v>
      </c>
      <c r="BC120" s="27" t="s">
        <v>167</v>
      </c>
      <c r="BD120" s="85">
        <f t="shared" si="61"/>
        <v>18</v>
      </c>
      <c r="BE120" s="51">
        <v>2</v>
      </c>
      <c r="BF120" s="56">
        <v>3.3</v>
      </c>
      <c r="BG120" s="56">
        <v>0.85</v>
      </c>
      <c r="BH120" s="86">
        <f t="shared" si="62"/>
        <v>3.3</v>
      </c>
      <c r="BI120" s="51">
        <v>1.5</v>
      </c>
      <c r="BJ120" s="56">
        <v>7.2</v>
      </c>
      <c r="BK120" s="56">
        <v>12.5</v>
      </c>
      <c r="BL120" s="56">
        <v>12.5</v>
      </c>
      <c r="BM120" s="86">
        <f t="shared" si="63"/>
        <v>12.5</v>
      </c>
      <c r="BN120" s="51">
        <v>2.5</v>
      </c>
      <c r="BO120" s="27">
        <v>2</v>
      </c>
      <c r="BP120" s="27">
        <v>3</v>
      </c>
      <c r="BQ120" s="27">
        <v>2</v>
      </c>
      <c r="BR120" s="27">
        <v>3</v>
      </c>
      <c r="BS120" s="27">
        <v>2</v>
      </c>
      <c r="BT120" s="27">
        <v>3</v>
      </c>
      <c r="BU120" s="27">
        <v>3.5</v>
      </c>
      <c r="BV120" s="27">
        <v>4.5</v>
      </c>
      <c r="BW120" s="27">
        <v>3.5</v>
      </c>
      <c r="BX120" s="27">
        <v>2.5</v>
      </c>
      <c r="BY120" s="27">
        <v>2</v>
      </c>
      <c r="BZ120" s="83">
        <f t="shared" si="64"/>
        <v>37</v>
      </c>
      <c r="CA120" s="84">
        <f t="shared" si="65"/>
        <v>37</v>
      </c>
    </row>
    <row r="121" spans="1:79" s="34" customFormat="1" ht="21" hidden="1">
      <c r="A121" s="46"/>
      <c r="B121" s="47"/>
      <c r="C121" s="48"/>
      <c r="D121" s="46"/>
      <c r="E121" s="46"/>
      <c r="F121" s="46"/>
      <c r="G121" s="46"/>
      <c r="H121" s="49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52"/>
      <c r="AY121" s="53" t="s">
        <v>113</v>
      </c>
      <c r="AZ121" s="54"/>
      <c r="BA121" s="27">
        <v>17</v>
      </c>
      <c r="BB121" s="55">
        <v>32</v>
      </c>
      <c r="BC121" s="27" t="s">
        <v>169</v>
      </c>
      <c r="BD121" s="85">
        <f t="shared" si="61"/>
        <v>17</v>
      </c>
      <c r="BE121" s="51">
        <v>3</v>
      </c>
      <c r="BF121" s="56">
        <v>3.3</v>
      </c>
      <c r="BG121" s="56">
        <v>0.85</v>
      </c>
      <c r="BH121" s="86">
        <f t="shared" si="62"/>
        <v>3.3</v>
      </c>
      <c r="BI121" s="51">
        <v>1.5</v>
      </c>
      <c r="BJ121" s="56">
        <v>7</v>
      </c>
      <c r="BK121" s="56">
        <v>12</v>
      </c>
      <c r="BL121" s="56">
        <v>10</v>
      </c>
      <c r="BM121" s="86">
        <f t="shared" si="63"/>
        <v>12</v>
      </c>
      <c r="BN121" s="51">
        <v>2</v>
      </c>
      <c r="BO121" s="27">
        <v>2</v>
      </c>
      <c r="BP121" s="27">
        <v>3</v>
      </c>
      <c r="BQ121" s="27">
        <v>2</v>
      </c>
      <c r="BR121" s="27">
        <v>2.5</v>
      </c>
      <c r="BS121" s="27">
        <v>2</v>
      </c>
      <c r="BT121" s="27">
        <v>2.5</v>
      </c>
      <c r="BU121" s="27">
        <v>4</v>
      </c>
      <c r="BV121" s="27">
        <v>6</v>
      </c>
      <c r="BW121" s="27">
        <v>2</v>
      </c>
      <c r="BX121" s="27">
        <v>2.5</v>
      </c>
      <c r="BY121" s="27">
        <v>2</v>
      </c>
      <c r="BZ121" s="83">
        <f t="shared" si="64"/>
        <v>37</v>
      </c>
      <c r="CA121" s="84">
        <f t="shared" si="65"/>
        <v>37</v>
      </c>
    </row>
    <row r="122" spans="1:79" s="34" customFormat="1" ht="21" hidden="1">
      <c r="A122" s="46"/>
      <c r="B122" s="47"/>
      <c r="C122" s="48"/>
      <c r="D122" s="46"/>
      <c r="E122" s="46"/>
      <c r="F122" s="46"/>
      <c r="G122" s="46"/>
      <c r="H122" s="49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52"/>
      <c r="AY122" s="53" t="s">
        <v>114</v>
      </c>
      <c r="AZ122" s="54"/>
      <c r="BA122" s="27">
        <v>18.5</v>
      </c>
      <c r="BB122" s="55">
        <v>33.5</v>
      </c>
      <c r="BC122" s="27" t="s">
        <v>166</v>
      </c>
      <c r="BD122" s="85">
        <f t="shared" si="61"/>
        <v>18.5</v>
      </c>
      <c r="BE122" s="51">
        <v>1.5</v>
      </c>
      <c r="BF122" s="56">
        <v>3.4</v>
      </c>
      <c r="BG122" s="56">
        <v>0.9</v>
      </c>
      <c r="BH122" s="86">
        <f t="shared" si="62"/>
        <v>3.4</v>
      </c>
      <c r="BI122" s="51">
        <v>2</v>
      </c>
      <c r="BJ122" s="56">
        <v>7.2</v>
      </c>
      <c r="BK122" s="56">
        <v>12.5</v>
      </c>
      <c r="BL122" s="56">
        <v>12.5</v>
      </c>
      <c r="BM122" s="86">
        <f t="shared" si="63"/>
        <v>12.5</v>
      </c>
      <c r="BN122" s="51">
        <v>2.5</v>
      </c>
      <c r="BO122" s="27">
        <v>1.5</v>
      </c>
      <c r="BP122" s="27">
        <v>3</v>
      </c>
      <c r="BQ122" s="27">
        <v>2</v>
      </c>
      <c r="BR122" s="27">
        <v>3</v>
      </c>
      <c r="BS122" s="27">
        <v>2</v>
      </c>
      <c r="BT122" s="27">
        <v>3</v>
      </c>
      <c r="BU122" s="27">
        <v>4</v>
      </c>
      <c r="BV122" s="27">
        <v>5.5</v>
      </c>
      <c r="BW122" s="27">
        <v>3</v>
      </c>
      <c r="BX122" s="27">
        <v>2</v>
      </c>
      <c r="BY122" s="27">
        <v>2</v>
      </c>
      <c r="BZ122" s="83">
        <f t="shared" si="64"/>
        <v>37</v>
      </c>
      <c r="CA122" s="84">
        <f t="shared" si="65"/>
        <v>37</v>
      </c>
    </row>
    <row r="123" spans="1:79" s="34" customFormat="1" ht="21" hidden="1">
      <c r="A123" s="46"/>
      <c r="B123" s="47"/>
      <c r="C123" s="48"/>
      <c r="D123" s="46"/>
      <c r="E123" s="46"/>
      <c r="F123" s="46"/>
      <c r="G123" s="46"/>
      <c r="H123" s="49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52"/>
      <c r="AY123" s="53" t="s">
        <v>115</v>
      </c>
      <c r="AZ123" s="54"/>
      <c r="BA123" s="27">
        <v>18</v>
      </c>
      <c r="BB123" s="55">
        <v>33</v>
      </c>
      <c r="BC123" s="27" t="s">
        <v>167</v>
      </c>
      <c r="BD123" s="85">
        <f t="shared" si="61"/>
        <v>18</v>
      </c>
      <c r="BE123" s="51">
        <v>2</v>
      </c>
      <c r="BF123" s="56">
        <v>3.5</v>
      </c>
      <c r="BG123" s="56">
        <v>0.95</v>
      </c>
      <c r="BH123" s="86">
        <f t="shared" si="62"/>
        <v>3.5</v>
      </c>
      <c r="BI123" s="51">
        <v>2.5</v>
      </c>
      <c r="BJ123" s="56">
        <v>7.2</v>
      </c>
      <c r="BK123" s="56">
        <v>12.5</v>
      </c>
      <c r="BL123" s="56">
        <v>12.5</v>
      </c>
      <c r="BM123" s="86">
        <f t="shared" si="63"/>
        <v>12.5</v>
      </c>
      <c r="BN123" s="51">
        <v>2.5</v>
      </c>
      <c r="BO123" s="27">
        <v>2</v>
      </c>
      <c r="BP123" s="27">
        <v>3</v>
      </c>
      <c r="BQ123" s="27">
        <v>2</v>
      </c>
      <c r="BR123" s="27">
        <v>3</v>
      </c>
      <c r="BS123" s="27">
        <v>2</v>
      </c>
      <c r="BT123" s="27">
        <v>3</v>
      </c>
      <c r="BU123" s="27">
        <v>3.5</v>
      </c>
      <c r="BV123" s="27">
        <v>4.5</v>
      </c>
      <c r="BW123" s="27">
        <v>3.5</v>
      </c>
      <c r="BX123" s="27">
        <v>2.5</v>
      </c>
      <c r="BY123" s="27">
        <v>2</v>
      </c>
      <c r="BZ123" s="83">
        <f t="shared" si="64"/>
        <v>38</v>
      </c>
      <c r="CA123" s="84">
        <f t="shared" si="65"/>
        <v>38</v>
      </c>
    </row>
    <row r="124" spans="1:79" s="34" customFormat="1" ht="21" hidden="1">
      <c r="A124" s="46"/>
      <c r="B124" s="47"/>
      <c r="C124" s="48"/>
      <c r="D124" s="46"/>
      <c r="E124" s="46"/>
      <c r="F124" s="46"/>
      <c r="G124" s="46"/>
      <c r="H124" s="49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52"/>
      <c r="AY124" s="53" t="s">
        <v>116</v>
      </c>
      <c r="AZ124" s="54"/>
      <c r="BA124" s="27">
        <v>17</v>
      </c>
      <c r="BB124" s="55">
        <v>32</v>
      </c>
      <c r="BC124" s="27" t="s">
        <v>169</v>
      </c>
      <c r="BD124" s="85">
        <f t="shared" si="61"/>
        <v>17</v>
      </c>
      <c r="BE124" s="51">
        <v>3</v>
      </c>
      <c r="BF124" s="56">
        <v>3.6</v>
      </c>
      <c r="BG124" s="56">
        <v>1</v>
      </c>
      <c r="BH124" s="86">
        <f t="shared" si="62"/>
        <v>3.6</v>
      </c>
      <c r="BI124" s="51">
        <v>3</v>
      </c>
      <c r="BJ124" s="56">
        <v>7</v>
      </c>
      <c r="BK124" s="56">
        <v>12</v>
      </c>
      <c r="BL124" s="56">
        <v>10</v>
      </c>
      <c r="BM124" s="86">
        <f t="shared" si="63"/>
        <v>12</v>
      </c>
      <c r="BN124" s="51">
        <v>2</v>
      </c>
      <c r="BO124" s="27">
        <v>2</v>
      </c>
      <c r="BP124" s="27">
        <v>3</v>
      </c>
      <c r="BQ124" s="27">
        <v>2</v>
      </c>
      <c r="BR124" s="27">
        <v>2.5</v>
      </c>
      <c r="BS124" s="27">
        <v>2</v>
      </c>
      <c r="BT124" s="27">
        <v>2.5</v>
      </c>
      <c r="BU124" s="27">
        <v>4</v>
      </c>
      <c r="BV124" s="27">
        <v>5.5</v>
      </c>
      <c r="BW124" s="27">
        <v>2</v>
      </c>
      <c r="BX124" s="27">
        <v>2.5</v>
      </c>
      <c r="BY124" s="27">
        <v>2</v>
      </c>
      <c r="BZ124" s="83">
        <f t="shared" si="64"/>
        <v>38</v>
      </c>
      <c r="CA124" s="84">
        <f t="shared" si="65"/>
        <v>38</v>
      </c>
    </row>
    <row r="125" spans="1:79" s="34" customFormat="1" ht="21" hidden="1">
      <c r="A125" s="46"/>
      <c r="B125" s="47"/>
      <c r="C125" s="48"/>
      <c r="D125" s="46"/>
      <c r="E125" s="46"/>
      <c r="F125" s="46"/>
      <c r="G125" s="46"/>
      <c r="H125" s="49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52"/>
      <c r="AY125" s="53" t="s">
        <v>117</v>
      </c>
      <c r="AZ125" s="54"/>
      <c r="BA125" s="27">
        <v>17</v>
      </c>
      <c r="BB125" s="55">
        <v>32</v>
      </c>
      <c r="BC125" s="27" t="s">
        <v>169</v>
      </c>
      <c r="BD125" s="85">
        <f t="shared" si="61"/>
        <v>17</v>
      </c>
      <c r="BE125" s="51">
        <v>3</v>
      </c>
      <c r="BF125" s="56">
        <v>3.4</v>
      </c>
      <c r="BG125" s="56">
        <v>0.9</v>
      </c>
      <c r="BH125" s="86">
        <f t="shared" si="62"/>
        <v>3.4</v>
      </c>
      <c r="BI125" s="51">
        <v>2</v>
      </c>
      <c r="BJ125" s="56">
        <v>7.2</v>
      </c>
      <c r="BK125" s="56">
        <v>12.5</v>
      </c>
      <c r="BL125" s="56">
        <v>12.5</v>
      </c>
      <c r="BM125" s="86">
        <f t="shared" si="63"/>
        <v>12.5</v>
      </c>
      <c r="BN125" s="51">
        <v>2.5</v>
      </c>
      <c r="BO125" s="27">
        <v>1.5</v>
      </c>
      <c r="BP125" s="27">
        <v>2.5</v>
      </c>
      <c r="BQ125" s="27">
        <v>2</v>
      </c>
      <c r="BR125" s="27">
        <v>3</v>
      </c>
      <c r="BS125" s="27">
        <v>2</v>
      </c>
      <c r="BT125" s="27">
        <v>3</v>
      </c>
      <c r="BU125" s="27">
        <v>4</v>
      </c>
      <c r="BV125" s="27">
        <v>5</v>
      </c>
      <c r="BW125" s="27">
        <v>3.5</v>
      </c>
      <c r="BX125" s="27">
        <v>2</v>
      </c>
      <c r="BY125" s="27">
        <v>2</v>
      </c>
      <c r="BZ125" s="83">
        <f t="shared" si="64"/>
        <v>38</v>
      </c>
      <c r="CA125" s="84">
        <f t="shared" si="65"/>
        <v>38</v>
      </c>
    </row>
    <row r="126" spans="1:79" s="34" customFormat="1" ht="21" hidden="1">
      <c r="A126" s="46"/>
      <c r="B126" s="47"/>
      <c r="C126" s="48"/>
      <c r="D126" s="46"/>
      <c r="E126" s="46"/>
      <c r="F126" s="46"/>
      <c r="G126" s="46"/>
      <c r="H126" s="49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52"/>
      <c r="AY126" s="53" t="s">
        <v>118</v>
      </c>
      <c r="AZ126" s="54"/>
      <c r="BA126" s="27">
        <v>18</v>
      </c>
      <c r="BB126" s="55">
        <v>33</v>
      </c>
      <c r="BC126" s="27" t="s">
        <v>167</v>
      </c>
      <c r="BD126" s="85">
        <f t="shared" si="61"/>
        <v>18</v>
      </c>
      <c r="BE126" s="51">
        <v>2</v>
      </c>
      <c r="BF126" s="56">
        <v>3.6</v>
      </c>
      <c r="BG126" s="56">
        <v>1</v>
      </c>
      <c r="BH126" s="86">
        <f t="shared" si="62"/>
        <v>3.6</v>
      </c>
      <c r="BI126" s="51">
        <v>3</v>
      </c>
      <c r="BJ126" s="56">
        <v>7.2</v>
      </c>
      <c r="BK126" s="56">
        <v>12.5</v>
      </c>
      <c r="BL126" s="56">
        <v>12.5</v>
      </c>
      <c r="BM126" s="86">
        <f t="shared" si="63"/>
        <v>12.5</v>
      </c>
      <c r="BN126" s="51">
        <v>2.5</v>
      </c>
      <c r="BO126" s="27">
        <v>2</v>
      </c>
      <c r="BP126" s="27">
        <v>3</v>
      </c>
      <c r="BQ126" s="27">
        <v>2</v>
      </c>
      <c r="BR126" s="27">
        <v>3</v>
      </c>
      <c r="BS126" s="27">
        <v>2</v>
      </c>
      <c r="BT126" s="27">
        <v>3</v>
      </c>
      <c r="BU126" s="27">
        <v>3.5</v>
      </c>
      <c r="BV126" s="27">
        <v>4.5</v>
      </c>
      <c r="BW126" s="27">
        <v>3.5</v>
      </c>
      <c r="BX126" s="27">
        <v>3</v>
      </c>
      <c r="BY126" s="27">
        <v>2</v>
      </c>
      <c r="BZ126" s="83">
        <f t="shared" si="64"/>
        <v>39</v>
      </c>
      <c r="CA126" s="84">
        <f t="shared" si="65"/>
        <v>39</v>
      </c>
    </row>
    <row r="127" spans="1:79" s="34" customFormat="1" ht="21" hidden="1">
      <c r="A127" s="46"/>
      <c r="B127" s="47"/>
      <c r="C127" s="48"/>
      <c r="D127" s="46"/>
      <c r="E127" s="46"/>
      <c r="F127" s="46"/>
      <c r="G127" s="46"/>
      <c r="H127" s="49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52"/>
      <c r="AY127" s="53" t="s">
        <v>119</v>
      </c>
      <c r="AZ127" s="54"/>
      <c r="BA127" s="27">
        <v>17</v>
      </c>
      <c r="BB127" s="55">
        <v>32</v>
      </c>
      <c r="BC127" s="27" t="s">
        <v>169</v>
      </c>
      <c r="BD127" s="85">
        <f t="shared" si="61"/>
        <v>17</v>
      </c>
      <c r="BE127" s="51">
        <v>3</v>
      </c>
      <c r="BF127" s="56">
        <v>3.7</v>
      </c>
      <c r="BG127" s="56">
        <v>1.05</v>
      </c>
      <c r="BH127" s="86">
        <f t="shared" si="62"/>
        <v>3.7</v>
      </c>
      <c r="BI127" s="51">
        <v>3.5</v>
      </c>
      <c r="BJ127" s="56">
        <v>7</v>
      </c>
      <c r="BK127" s="56">
        <v>12</v>
      </c>
      <c r="BL127" s="56">
        <v>10</v>
      </c>
      <c r="BM127" s="86">
        <f t="shared" si="63"/>
        <v>12</v>
      </c>
      <c r="BN127" s="51">
        <v>2</v>
      </c>
      <c r="BO127" s="27">
        <v>2</v>
      </c>
      <c r="BP127" s="27">
        <v>3</v>
      </c>
      <c r="BQ127" s="27">
        <v>2</v>
      </c>
      <c r="BR127" s="27">
        <v>2.5</v>
      </c>
      <c r="BS127" s="27">
        <v>2</v>
      </c>
      <c r="BT127" s="27">
        <v>2.5</v>
      </c>
      <c r="BU127" s="27">
        <v>4</v>
      </c>
      <c r="BV127" s="27">
        <v>5.5</v>
      </c>
      <c r="BW127" s="27">
        <v>2</v>
      </c>
      <c r="BX127" s="27">
        <v>3</v>
      </c>
      <c r="BY127" s="27">
        <v>2</v>
      </c>
      <c r="BZ127" s="83">
        <f t="shared" si="64"/>
        <v>39</v>
      </c>
      <c r="CA127" s="84">
        <f t="shared" si="65"/>
        <v>39</v>
      </c>
    </row>
    <row r="128" spans="1:79" s="34" customFormat="1" ht="21" hidden="1">
      <c r="A128" s="46"/>
      <c r="B128" s="47"/>
      <c r="C128" s="48"/>
      <c r="D128" s="46"/>
      <c r="E128" s="46"/>
      <c r="F128" s="46"/>
      <c r="G128" s="46"/>
      <c r="H128" s="49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52"/>
      <c r="AY128" s="53" t="s">
        <v>120</v>
      </c>
      <c r="AZ128" s="54"/>
      <c r="BA128" s="27">
        <v>18</v>
      </c>
      <c r="BB128" s="55">
        <v>33</v>
      </c>
      <c r="BC128" s="27" t="s">
        <v>167</v>
      </c>
      <c r="BD128" s="85">
        <f t="shared" si="61"/>
        <v>18</v>
      </c>
      <c r="BE128" s="51">
        <v>2</v>
      </c>
      <c r="BF128" s="56">
        <v>3.4</v>
      </c>
      <c r="BG128" s="56">
        <v>0.9</v>
      </c>
      <c r="BH128" s="86">
        <f t="shared" si="62"/>
        <v>3.4</v>
      </c>
      <c r="BI128" s="51">
        <v>2</v>
      </c>
      <c r="BJ128" s="56">
        <v>7.2</v>
      </c>
      <c r="BK128" s="56">
        <v>12.5</v>
      </c>
      <c r="BL128" s="56">
        <v>12.5</v>
      </c>
      <c r="BM128" s="86">
        <f t="shared" si="63"/>
        <v>12.5</v>
      </c>
      <c r="BN128" s="51">
        <v>2.5</v>
      </c>
      <c r="BO128" s="27">
        <v>1.5</v>
      </c>
      <c r="BP128" s="27">
        <v>3</v>
      </c>
      <c r="BQ128" s="27">
        <v>2</v>
      </c>
      <c r="BR128" s="27">
        <v>3</v>
      </c>
      <c r="BS128" s="27">
        <v>2</v>
      </c>
      <c r="BT128" s="27">
        <v>3</v>
      </c>
      <c r="BU128" s="27">
        <v>4</v>
      </c>
      <c r="BV128" s="27">
        <v>6</v>
      </c>
      <c r="BW128" s="27">
        <v>4.5</v>
      </c>
      <c r="BX128" s="27">
        <v>2</v>
      </c>
      <c r="BY128" s="27">
        <v>1.5</v>
      </c>
      <c r="BZ128" s="83">
        <f t="shared" si="64"/>
        <v>39</v>
      </c>
      <c r="CA128" s="84">
        <f t="shared" si="65"/>
        <v>39</v>
      </c>
    </row>
    <row r="129" spans="1:79" s="34" customFormat="1" ht="21" hidden="1">
      <c r="A129" s="46"/>
      <c r="B129" s="47"/>
      <c r="C129" s="48"/>
      <c r="D129" s="46"/>
      <c r="E129" s="46"/>
      <c r="F129" s="46"/>
      <c r="G129" s="46"/>
      <c r="H129" s="49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52"/>
      <c r="AY129" s="53" t="s">
        <v>121</v>
      </c>
      <c r="AZ129" s="54"/>
      <c r="BA129" s="27">
        <v>18</v>
      </c>
      <c r="BB129" s="55">
        <v>33</v>
      </c>
      <c r="BC129" s="27" t="s">
        <v>167</v>
      </c>
      <c r="BD129" s="85">
        <f t="shared" si="61"/>
        <v>18</v>
      </c>
      <c r="BE129" s="51">
        <v>2</v>
      </c>
      <c r="BF129" s="56">
        <v>3.5</v>
      </c>
      <c r="BG129" s="56">
        <v>0.95</v>
      </c>
      <c r="BH129" s="86">
        <f t="shared" si="62"/>
        <v>3.5</v>
      </c>
      <c r="BI129" s="51">
        <v>2.5</v>
      </c>
      <c r="BJ129" s="56">
        <v>7.2</v>
      </c>
      <c r="BK129" s="56">
        <v>12.5</v>
      </c>
      <c r="BL129" s="56">
        <v>12.5</v>
      </c>
      <c r="BM129" s="86">
        <f t="shared" si="63"/>
        <v>12.5</v>
      </c>
      <c r="BN129" s="51">
        <v>2.5</v>
      </c>
      <c r="BO129" s="27">
        <v>2</v>
      </c>
      <c r="BP129" s="27">
        <v>3</v>
      </c>
      <c r="BQ129" s="27">
        <v>2</v>
      </c>
      <c r="BR129" s="27">
        <v>3</v>
      </c>
      <c r="BS129" s="27">
        <v>2</v>
      </c>
      <c r="BT129" s="27">
        <v>3</v>
      </c>
      <c r="BU129" s="27">
        <v>4</v>
      </c>
      <c r="BV129" s="27">
        <v>6</v>
      </c>
      <c r="BW129" s="27">
        <v>3.5</v>
      </c>
      <c r="BX129" s="27">
        <v>2.5</v>
      </c>
      <c r="BY129" s="27">
        <v>2</v>
      </c>
      <c r="BZ129" s="83">
        <f t="shared" si="64"/>
        <v>40</v>
      </c>
      <c r="CA129" s="84">
        <f t="shared" si="65"/>
        <v>40</v>
      </c>
    </row>
    <row r="130" spans="1:79" s="34" customFormat="1" ht="21" hidden="1">
      <c r="A130" s="46"/>
      <c r="B130" s="47"/>
      <c r="C130" s="48"/>
      <c r="D130" s="46"/>
      <c r="E130" s="46"/>
      <c r="F130" s="46"/>
      <c r="G130" s="46"/>
      <c r="H130" s="49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52"/>
      <c r="AY130" s="53" t="s">
        <v>122</v>
      </c>
      <c r="AZ130" s="54"/>
      <c r="BA130" s="27">
        <v>17</v>
      </c>
      <c r="BB130" s="55">
        <v>32</v>
      </c>
      <c r="BC130" s="27" t="s">
        <v>169</v>
      </c>
      <c r="BD130" s="85">
        <f t="shared" si="61"/>
        <v>17</v>
      </c>
      <c r="BE130" s="51">
        <v>3</v>
      </c>
      <c r="BF130" s="56">
        <v>3.6</v>
      </c>
      <c r="BG130" s="56">
        <v>1</v>
      </c>
      <c r="BH130" s="86">
        <f t="shared" si="62"/>
        <v>3.6</v>
      </c>
      <c r="BI130" s="51">
        <v>3</v>
      </c>
      <c r="BJ130" s="56">
        <v>7</v>
      </c>
      <c r="BK130" s="56">
        <v>12</v>
      </c>
      <c r="BL130" s="56">
        <v>10</v>
      </c>
      <c r="BM130" s="86">
        <f t="shared" si="63"/>
        <v>12</v>
      </c>
      <c r="BN130" s="51">
        <v>2</v>
      </c>
      <c r="BO130" s="27">
        <v>2</v>
      </c>
      <c r="BP130" s="27">
        <v>3</v>
      </c>
      <c r="BQ130" s="27">
        <v>2</v>
      </c>
      <c r="BR130" s="27">
        <v>2.5</v>
      </c>
      <c r="BS130" s="27">
        <v>2</v>
      </c>
      <c r="BT130" s="27">
        <v>2.5</v>
      </c>
      <c r="BU130" s="27">
        <v>4</v>
      </c>
      <c r="BV130" s="27">
        <v>6</v>
      </c>
      <c r="BW130" s="27">
        <v>3</v>
      </c>
      <c r="BX130" s="27">
        <v>3</v>
      </c>
      <c r="BY130" s="27">
        <v>2</v>
      </c>
      <c r="BZ130" s="83">
        <f t="shared" si="64"/>
        <v>40</v>
      </c>
      <c r="CA130" s="84">
        <f t="shared" si="65"/>
        <v>40</v>
      </c>
    </row>
    <row r="131" spans="1:79" s="34" customFormat="1" ht="21" hidden="1">
      <c r="A131" s="46"/>
      <c r="B131" s="47"/>
      <c r="C131" s="48"/>
      <c r="D131" s="46"/>
      <c r="E131" s="46"/>
      <c r="F131" s="46"/>
      <c r="G131" s="46"/>
      <c r="H131" s="49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52"/>
      <c r="AY131" s="53" t="s">
        <v>123</v>
      </c>
      <c r="AZ131" s="54"/>
      <c r="BA131" s="27">
        <v>17</v>
      </c>
      <c r="BB131" s="55">
        <v>32</v>
      </c>
      <c r="BC131" s="27" t="s">
        <v>169</v>
      </c>
      <c r="BD131" s="85">
        <f t="shared" si="61"/>
        <v>17</v>
      </c>
      <c r="BE131" s="51">
        <v>3</v>
      </c>
      <c r="BF131" s="56">
        <v>3.4</v>
      </c>
      <c r="BG131" s="56">
        <v>0.9</v>
      </c>
      <c r="BH131" s="86">
        <f t="shared" si="62"/>
        <v>3.4</v>
      </c>
      <c r="BI131" s="51">
        <v>2</v>
      </c>
      <c r="BJ131" s="56">
        <v>7.2</v>
      </c>
      <c r="BK131" s="56">
        <v>12.5</v>
      </c>
      <c r="BL131" s="56">
        <v>12.5</v>
      </c>
      <c r="BM131" s="86">
        <f t="shared" si="63"/>
        <v>12.5</v>
      </c>
      <c r="BN131" s="51">
        <v>2.5</v>
      </c>
      <c r="BO131" s="27">
        <v>2</v>
      </c>
      <c r="BP131" s="27">
        <v>2.5</v>
      </c>
      <c r="BQ131" s="27">
        <v>2</v>
      </c>
      <c r="BR131" s="27">
        <v>3</v>
      </c>
      <c r="BS131" s="27">
        <v>2</v>
      </c>
      <c r="BT131" s="27">
        <v>3</v>
      </c>
      <c r="BU131" s="27">
        <v>4</v>
      </c>
      <c r="BV131" s="27">
        <v>5</v>
      </c>
      <c r="BW131" s="27">
        <v>4</v>
      </c>
      <c r="BX131" s="27">
        <v>3</v>
      </c>
      <c r="BY131" s="27">
        <v>2</v>
      </c>
      <c r="BZ131" s="83">
        <f t="shared" si="64"/>
        <v>40</v>
      </c>
      <c r="CA131" s="84">
        <f t="shared" si="65"/>
        <v>40</v>
      </c>
    </row>
    <row r="132" spans="1:79" s="34" customFormat="1" ht="21" hidden="1">
      <c r="A132" s="46"/>
      <c r="B132" s="47"/>
      <c r="C132" s="48"/>
      <c r="D132" s="46"/>
      <c r="E132" s="46"/>
      <c r="F132" s="46"/>
      <c r="G132" s="46"/>
      <c r="H132" s="49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52"/>
      <c r="AY132" s="53" t="s">
        <v>124</v>
      </c>
      <c r="AZ132" s="54"/>
      <c r="BA132" s="27">
        <v>18</v>
      </c>
      <c r="BB132" s="55">
        <v>33</v>
      </c>
      <c r="BC132" s="27" t="s">
        <v>167</v>
      </c>
      <c r="BD132" s="85">
        <f t="shared" si="61"/>
        <v>18</v>
      </c>
      <c r="BE132" s="51">
        <v>2</v>
      </c>
      <c r="BF132" s="56">
        <v>3.5</v>
      </c>
      <c r="BG132" s="56">
        <v>0.95</v>
      </c>
      <c r="BH132" s="86">
        <f t="shared" si="62"/>
        <v>3.5</v>
      </c>
      <c r="BI132" s="51">
        <v>2.5</v>
      </c>
      <c r="BJ132" s="56">
        <v>7.2</v>
      </c>
      <c r="BK132" s="56">
        <v>12.5</v>
      </c>
      <c r="BL132" s="56">
        <v>12.5</v>
      </c>
      <c r="BM132" s="86">
        <f t="shared" si="63"/>
        <v>12.5</v>
      </c>
      <c r="BN132" s="51">
        <v>2.5</v>
      </c>
      <c r="BO132" s="27">
        <v>2</v>
      </c>
      <c r="BP132" s="27">
        <v>3</v>
      </c>
      <c r="BQ132" s="27">
        <v>2</v>
      </c>
      <c r="BR132" s="27">
        <v>3</v>
      </c>
      <c r="BS132" s="27">
        <v>2</v>
      </c>
      <c r="BT132" s="27">
        <v>3</v>
      </c>
      <c r="BU132" s="27">
        <v>4</v>
      </c>
      <c r="BV132" s="27">
        <v>6</v>
      </c>
      <c r="BW132" s="27">
        <v>4</v>
      </c>
      <c r="BX132" s="27">
        <v>3</v>
      </c>
      <c r="BY132" s="27">
        <v>2</v>
      </c>
      <c r="BZ132" s="83">
        <f t="shared" si="64"/>
        <v>41</v>
      </c>
      <c r="CA132" s="84">
        <f t="shared" si="65"/>
        <v>41</v>
      </c>
    </row>
    <row r="133" spans="1:79" s="34" customFormat="1" ht="21" hidden="1">
      <c r="A133" s="46"/>
      <c r="B133" s="47"/>
      <c r="C133" s="48"/>
      <c r="D133" s="46"/>
      <c r="E133" s="46"/>
      <c r="F133" s="46"/>
      <c r="G133" s="46"/>
      <c r="H133" s="49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52"/>
      <c r="AY133" s="53" t="s">
        <v>125</v>
      </c>
      <c r="AZ133" s="54"/>
      <c r="BA133" s="27">
        <v>17</v>
      </c>
      <c r="BB133" s="55">
        <v>32</v>
      </c>
      <c r="BC133" s="27" t="s">
        <v>169</v>
      </c>
      <c r="BD133" s="85">
        <f t="shared" si="61"/>
        <v>17</v>
      </c>
      <c r="BE133" s="51">
        <v>3</v>
      </c>
      <c r="BF133" s="56">
        <v>3.6</v>
      </c>
      <c r="BG133" s="56">
        <v>1</v>
      </c>
      <c r="BH133" s="86">
        <f t="shared" si="62"/>
        <v>3.6</v>
      </c>
      <c r="BI133" s="51">
        <v>3</v>
      </c>
      <c r="BJ133" s="56">
        <v>7</v>
      </c>
      <c r="BK133" s="56">
        <v>12</v>
      </c>
      <c r="BL133" s="56">
        <v>10</v>
      </c>
      <c r="BM133" s="86">
        <f t="shared" si="63"/>
        <v>12</v>
      </c>
      <c r="BN133" s="51">
        <v>2</v>
      </c>
      <c r="BO133" s="27">
        <v>2</v>
      </c>
      <c r="BP133" s="27">
        <v>3</v>
      </c>
      <c r="BQ133" s="27">
        <v>2</v>
      </c>
      <c r="BR133" s="27">
        <v>3</v>
      </c>
      <c r="BS133" s="27">
        <v>2</v>
      </c>
      <c r="BT133" s="27">
        <v>3</v>
      </c>
      <c r="BU133" s="27">
        <v>4</v>
      </c>
      <c r="BV133" s="27">
        <v>6</v>
      </c>
      <c r="BW133" s="27">
        <v>3</v>
      </c>
      <c r="BX133" s="27">
        <v>3</v>
      </c>
      <c r="BY133" s="27">
        <v>2</v>
      </c>
      <c r="BZ133" s="83">
        <f t="shared" si="64"/>
        <v>41</v>
      </c>
      <c r="CA133" s="84">
        <f t="shared" si="65"/>
        <v>41</v>
      </c>
    </row>
    <row r="134" spans="1:79" s="34" customFormat="1" ht="21" hidden="1">
      <c r="A134" s="46"/>
      <c r="B134" s="47"/>
      <c r="C134" s="48"/>
      <c r="D134" s="46"/>
      <c r="E134" s="46"/>
      <c r="F134" s="46"/>
      <c r="G134" s="46"/>
      <c r="H134" s="49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52"/>
      <c r="AY134" s="53" t="s">
        <v>126</v>
      </c>
      <c r="AZ134" s="54"/>
      <c r="BA134" s="27">
        <v>17.5</v>
      </c>
      <c r="BB134" s="55">
        <v>32.5</v>
      </c>
      <c r="BC134" s="27" t="s">
        <v>168</v>
      </c>
      <c r="BD134" s="85">
        <f t="shared" si="61"/>
        <v>17.5</v>
      </c>
      <c r="BE134" s="51">
        <v>2.5</v>
      </c>
      <c r="BF134" s="56">
        <v>3.4</v>
      </c>
      <c r="BG134" s="56">
        <v>0.9</v>
      </c>
      <c r="BH134" s="86">
        <f t="shared" si="62"/>
        <v>3.4</v>
      </c>
      <c r="BI134" s="51">
        <v>2</v>
      </c>
      <c r="BJ134" s="56">
        <v>7.2</v>
      </c>
      <c r="BK134" s="56">
        <v>12.5</v>
      </c>
      <c r="BL134" s="56">
        <v>12.5</v>
      </c>
      <c r="BM134" s="86">
        <f t="shared" si="63"/>
        <v>12.5</v>
      </c>
      <c r="BN134" s="51">
        <v>2.5</v>
      </c>
      <c r="BO134" s="27">
        <v>2</v>
      </c>
      <c r="BP134" s="27">
        <v>3</v>
      </c>
      <c r="BQ134" s="27">
        <v>2</v>
      </c>
      <c r="BR134" s="27">
        <v>3</v>
      </c>
      <c r="BS134" s="27">
        <v>2</v>
      </c>
      <c r="BT134" s="27">
        <v>3</v>
      </c>
      <c r="BU134" s="27">
        <v>4</v>
      </c>
      <c r="BV134" s="27">
        <v>5</v>
      </c>
      <c r="BW134" s="27">
        <v>5</v>
      </c>
      <c r="BX134" s="27">
        <v>3</v>
      </c>
      <c r="BY134" s="27">
        <v>2</v>
      </c>
      <c r="BZ134" s="83">
        <f t="shared" si="64"/>
        <v>41</v>
      </c>
      <c r="CA134" s="84">
        <f t="shared" si="65"/>
        <v>41</v>
      </c>
    </row>
    <row r="135" spans="1:79" s="34" customFormat="1" ht="21" hidden="1">
      <c r="A135" s="46"/>
      <c r="B135" s="47"/>
      <c r="C135" s="48"/>
      <c r="D135" s="46"/>
      <c r="E135" s="46"/>
      <c r="F135" s="46"/>
      <c r="G135" s="46"/>
      <c r="H135" s="49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52"/>
      <c r="AY135" s="53" t="s">
        <v>127</v>
      </c>
      <c r="AZ135" s="54"/>
      <c r="BA135" s="27">
        <v>18</v>
      </c>
      <c r="BB135" s="55">
        <v>33</v>
      </c>
      <c r="BC135" s="27" t="s">
        <v>167</v>
      </c>
      <c r="BD135" s="85">
        <f t="shared" si="61"/>
        <v>18</v>
      </c>
      <c r="BE135" s="51">
        <v>2</v>
      </c>
      <c r="BF135" s="56">
        <v>3.6</v>
      </c>
      <c r="BG135" s="56">
        <v>1</v>
      </c>
      <c r="BH135" s="86">
        <f t="shared" si="62"/>
        <v>3.6</v>
      </c>
      <c r="BI135" s="51">
        <v>3</v>
      </c>
      <c r="BJ135" s="56">
        <v>7.4</v>
      </c>
      <c r="BK135" s="56">
        <v>13</v>
      </c>
      <c r="BL135" s="56">
        <v>15</v>
      </c>
      <c r="BM135" s="86">
        <f t="shared" si="63"/>
        <v>13</v>
      </c>
      <c r="BN135" s="51">
        <v>3</v>
      </c>
      <c r="BO135" s="27">
        <v>2</v>
      </c>
      <c r="BP135" s="27">
        <v>3</v>
      </c>
      <c r="BQ135" s="27">
        <v>2</v>
      </c>
      <c r="BR135" s="27">
        <v>3</v>
      </c>
      <c r="BS135" s="27">
        <v>2</v>
      </c>
      <c r="BT135" s="27">
        <v>3</v>
      </c>
      <c r="BU135" s="27">
        <v>4</v>
      </c>
      <c r="BV135" s="27">
        <v>6</v>
      </c>
      <c r="BW135" s="27">
        <v>4</v>
      </c>
      <c r="BX135" s="27">
        <v>3</v>
      </c>
      <c r="BY135" s="27">
        <v>2</v>
      </c>
      <c r="BZ135" s="83">
        <f t="shared" si="64"/>
        <v>42</v>
      </c>
      <c r="CA135" s="84">
        <f t="shared" si="65"/>
        <v>42</v>
      </c>
    </row>
    <row r="136" spans="1:79" s="34" customFormat="1" ht="21" hidden="1">
      <c r="A136" s="46"/>
      <c r="B136" s="47"/>
      <c r="C136" s="48"/>
      <c r="D136" s="46"/>
      <c r="E136" s="46"/>
      <c r="F136" s="46"/>
      <c r="G136" s="46"/>
      <c r="H136" s="49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52"/>
      <c r="AY136" s="53" t="s">
        <v>128</v>
      </c>
      <c r="AZ136" s="54"/>
      <c r="BA136" s="27">
        <v>17</v>
      </c>
      <c r="BB136" s="55">
        <v>32</v>
      </c>
      <c r="BC136" s="27" t="s">
        <v>169</v>
      </c>
      <c r="BD136" s="85">
        <f t="shared" si="61"/>
        <v>17</v>
      </c>
      <c r="BE136" s="51">
        <v>3</v>
      </c>
      <c r="BF136" s="56">
        <v>3.6</v>
      </c>
      <c r="BG136" s="56">
        <v>1</v>
      </c>
      <c r="BH136" s="86">
        <f t="shared" si="62"/>
        <v>3.6</v>
      </c>
      <c r="BI136" s="51">
        <v>3</v>
      </c>
      <c r="BJ136" s="56">
        <v>7.4</v>
      </c>
      <c r="BK136" s="56">
        <v>13</v>
      </c>
      <c r="BL136" s="56">
        <v>15</v>
      </c>
      <c r="BM136" s="86">
        <f t="shared" si="63"/>
        <v>13</v>
      </c>
      <c r="BN136" s="51">
        <v>3</v>
      </c>
      <c r="BO136" s="27">
        <v>2</v>
      </c>
      <c r="BP136" s="27">
        <v>3</v>
      </c>
      <c r="BQ136" s="27">
        <v>2</v>
      </c>
      <c r="BR136" s="27">
        <v>3</v>
      </c>
      <c r="BS136" s="27">
        <v>2</v>
      </c>
      <c r="BT136" s="27">
        <v>3</v>
      </c>
      <c r="BU136" s="27">
        <v>4</v>
      </c>
      <c r="BV136" s="27">
        <v>6</v>
      </c>
      <c r="BW136" s="27">
        <v>3</v>
      </c>
      <c r="BX136" s="27">
        <v>3</v>
      </c>
      <c r="BY136" s="27">
        <v>2</v>
      </c>
      <c r="BZ136" s="83">
        <f t="shared" si="64"/>
        <v>42</v>
      </c>
      <c r="CA136" s="84">
        <f t="shared" si="65"/>
        <v>42</v>
      </c>
    </row>
    <row r="137" spans="1:79" s="34" customFormat="1" ht="21" hidden="1">
      <c r="A137" s="46"/>
      <c r="B137" s="47"/>
      <c r="C137" s="48"/>
      <c r="D137" s="46"/>
      <c r="E137" s="46"/>
      <c r="F137" s="46"/>
      <c r="G137" s="46"/>
      <c r="H137" s="49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52"/>
      <c r="AY137" s="53" t="s">
        <v>129</v>
      </c>
      <c r="AZ137" s="54"/>
      <c r="BA137" s="27">
        <v>16.5</v>
      </c>
      <c r="BB137" s="55">
        <v>31.5</v>
      </c>
      <c r="BC137" s="27" t="s">
        <v>170</v>
      </c>
      <c r="BD137" s="85">
        <f t="shared" si="61"/>
        <v>16.5</v>
      </c>
      <c r="BE137" s="51">
        <v>3.5</v>
      </c>
      <c r="BF137" s="56">
        <v>3.4</v>
      </c>
      <c r="BG137" s="56">
        <v>0.9</v>
      </c>
      <c r="BH137" s="86">
        <f t="shared" si="62"/>
        <v>3.4</v>
      </c>
      <c r="BI137" s="51">
        <v>2</v>
      </c>
      <c r="BJ137" s="56">
        <v>7</v>
      </c>
      <c r="BK137" s="56">
        <v>12</v>
      </c>
      <c r="BL137" s="56">
        <v>10</v>
      </c>
      <c r="BM137" s="86">
        <f t="shared" si="63"/>
        <v>12</v>
      </c>
      <c r="BN137" s="51">
        <v>2</v>
      </c>
      <c r="BO137" s="27">
        <v>2</v>
      </c>
      <c r="BP137" s="27">
        <v>3</v>
      </c>
      <c r="BQ137" s="27">
        <v>2</v>
      </c>
      <c r="BR137" s="27">
        <v>3</v>
      </c>
      <c r="BS137" s="27">
        <v>2</v>
      </c>
      <c r="BT137" s="27">
        <v>3</v>
      </c>
      <c r="BU137" s="27">
        <v>4</v>
      </c>
      <c r="BV137" s="27">
        <v>5.5</v>
      </c>
      <c r="BW137" s="27">
        <v>5</v>
      </c>
      <c r="BX137" s="27">
        <v>3</v>
      </c>
      <c r="BY137" s="27">
        <v>2</v>
      </c>
      <c r="BZ137" s="83">
        <f t="shared" si="64"/>
        <v>42</v>
      </c>
      <c r="CA137" s="84">
        <f t="shared" si="65"/>
        <v>42</v>
      </c>
    </row>
    <row r="138" spans="1:79" s="34" customFormat="1" ht="21" hidden="1">
      <c r="A138" s="46"/>
      <c r="B138" s="47"/>
      <c r="C138" s="48"/>
      <c r="D138" s="46"/>
      <c r="E138" s="46"/>
      <c r="F138" s="46"/>
      <c r="G138" s="46"/>
      <c r="H138" s="49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52"/>
      <c r="AY138" s="53" t="s">
        <v>130</v>
      </c>
      <c r="AZ138" s="54"/>
      <c r="BA138" s="27">
        <v>18</v>
      </c>
      <c r="BB138" s="55">
        <v>33</v>
      </c>
      <c r="BC138" s="27" t="s">
        <v>167</v>
      </c>
      <c r="BD138" s="85">
        <f t="shared" si="61"/>
        <v>18</v>
      </c>
      <c r="BE138" s="51">
        <v>2</v>
      </c>
      <c r="BF138" s="56">
        <v>3.6</v>
      </c>
      <c r="BG138" s="56">
        <v>1</v>
      </c>
      <c r="BH138" s="86">
        <f t="shared" si="62"/>
        <v>3.6</v>
      </c>
      <c r="BI138" s="51">
        <v>3</v>
      </c>
      <c r="BJ138" s="56">
        <v>7.4</v>
      </c>
      <c r="BK138" s="56">
        <v>13</v>
      </c>
      <c r="BL138" s="56">
        <v>15</v>
      </c>
      <c r="BM138" s="86">
        <f t="shared" si="63"/>
        <v>13</v>
      </c>
      <c r="BN138" s="51">
        <v>3</v>
      </c>
      <c r="BO138" s="27">
        <v>2</v>
      </c>
      <c r="BP138" s="27">
        <v>3</v>
      </c>
      <c r="BQ138" s="27">
        <v>2</v>
      </c>
      <c r="BR138" s="27">
        <v>3</v>
      </c>
      <c r="BS138" s="27">
        <v>2</v>
      </c>
      <c r="BT138" s="27">
        <v>3</v>
      </c>
      <c r="BU138" s="27">
        <v>4</v>
      </c>
      <c r="BV138" s="27">
        <v>6</v>
      </c>
      <c r="BW138" s="27">
        <v>5</v>
      </c>
      <c r="BX138" s="27">
        <v>3</v>
      </c>
      <c r="BY138" s="27">
        <v>2</v>
      </c>
      <c r="BZ138" s="83">
        <f t="shared" si="64"/>
        <v>43</v>
      </c>
      <c r="CA138" s="84">
        <f t="shared" si="65"/>
        <v>43</v>
      </c>
    </row>
    <row r="139" spans="1:79" s="34" customFormat="1" ht="21" hidden="1">
      <c r="A139" s="46"/>
      <c r="B139" s="47"/>
      <c r="C139" s="48"/>
      <c r="D139" s="46"/>
      <c r="E139" s="46"/>
      <c r="F139" s="46"/>
      <c r="G139" s="46"/>
      <c r="H139" s="49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52"/>
      <c r="AY139" s="53" t="s">
        <v>131</v>
      </c>
      <c r="AZ139" s="54"/>
      <c r="BA139" s="27">
        <v>17</v>
      </c>
      <c r="BB139" s="55">
        <v>32</v>
      </c>
      <c r="BC139" s="27" t="s">
        <v>169</v>
      </c>
      <c r="BD139" s="85">
        <f t="shared" si="61"/>
        <v>17</v>
      </c>
      <c r="BE139" s="51">
        <v>3</v>
      </c>
      <c r="BF139" s="56">
        <v>3.6</v>
      </c>
      <c r="BG139" s="56">
        <v>1</v>
      </c>
      <c r="BH139" s="86">
        <f t="shared" si="62"/>
        <v>3.6</v>
      </c>
      <c r="BI139" s="51">
        <v>3</v>
      </c>
      <c r="BJ139" s="56">
        <v>7.4</v>
      </c>
      <c r="BK139" s="56">
        <v>13</v>
      </c>
      <c r="BL139" s="56">
        <v>15</v>
      </c>
      <c r="BM139" s="86">
        <f t="shared" si="63"/>
        <v>13</v>
      </c>
      <c r="BN139" s="51">
        <v>3</v>
      </c>
      <c r="BO139" s="27">
        <v>2</v>
      </c>
      <c r="BP139" s="27">
        <v>3</v>
      </c>
      <c r="BQ139" s="27">
        <v>2</v>
      </c>
      <c r="BR139" s="27">
        <v>3</v>
      </c>
      <c r="BS139" s="27">
        <v>2</v>
      </c>
      <c r="BT139" s="27">
        <v>3</v>
      </c>
      <c r="BU139" s="27">
        <v>4</v>
      </c>
      <c r="BV139" s="27">
        <v>6</v>
      </c>
      <c r="BW139" s="27">
        <v>4</v>
      </c>
      <c r="BX139" s="27">
        <v>3</v>
      </c>
      <c r="BY139" s="27">
        <v>2</v>
      </c>
      <c r="BZ139" s="83">
        <f t="shared" si="64"/>
        <v>43</v>
      </c>
      <c r="CA139" s="84">
        <f t="shared" si="65"/>
        <v>43</v>
      </c>
    </row>
    <row r="140" spans="1:79" s="34" customFormat="1" ht="21" hidden="1">
      <c r="A140" s="46"/>
      <c r="B140" s="47"/>
      <c r="C140" s="48"/>
      <c r="D140" s="46"/>
      <c r="E140" s="46"/>
      <c r="F140" s="46"/>
      <c r="G140" s="46"/>
      <c r="H140" s="49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52"/>
      <c r="AY140" s="53" t="s">
        <v>132</v>
      </c>
      <c r="AZ140" s="54"/>
      <c r="BA140" s="27">
        <v>16.5</v>
      </c>
      <c r="BB140" s="55">
        <v>31.5</v>
      </c>
      <c r="BC140" s="27" t="s">
        <v>170</v>
      </c>
      <c r="BD140" s="85">
        <f t="shared" si="61"/>
        <v>16.5</v>
      </c>
      <c r="BE140" s="51">
        <v>3.5</v>
      </c>
      <c r="BF140" s="56">
        <v>3.5</v>
      </c>
      <c r="BG140" s="56">
        <v>0.95</v>
      </c>
      <c r="BH140" s="86">
        <f t="shared" si="62"/>
        <v>3.5</v>
      </c>
      <c r="BI140" s="51">
        <v>2.5</v>
      </c>
      <c r="BJ140" s="56">
        <v>7</v>
      </c>
      <c r="BK140" s="56">
        <v>12</v>
      </c>
      <c r="BL140" s="56">
        <v>10</v>
      </c>
      <c r="BM140" s="86">
        <f t="shared" si="63"/>
        <v>12</v>
      </c>
      <c r="BN140" s="51">
        <v>2</v>
      </c>
      <c r="BO140" s="27">
        <v>2</v>
      </c>
      <c r="BP140" s="27">
        <v>3</v>
      </c>
      <c r="BQ140" s="27">
        <v>2</v>
      </c>
      <c r="BR140" s="27">
        <v>3</v>
      </c>
      <c r="BS140" s="27">
        <v>2</v>
      </c>
      <c r="BT140" s="27">
        <v>3</v>
      </c>
      <c r="BU140" s="27">
        <v>4</v>
      </c>
      <c r="BV140" s="27">
        <v>6</v>
      </c>
      <c r="BW140" s="27">
        <v>5</v>
      </c>
      <c r="BX140" s="27">
        <v>3</v>
      </c>
      <c r="BY140" s="27">
        <v>2</v>
      </c>
      <c r="BZ140" s="83">
        <f t="shared" si="64"/>
        <v>43</v>
      </c>
      <c r="CA140" s="84">
        <f t="shared" si="65"/>
        <v>43</v>
      </c>
    </row>
    <row r="141" spans="1:79" s="34" customFormat="1" ht="21" hidden="1">
      <c r="A141" s="46"/>
      <c r="B141" s="47"/>
      <c r="C141" s="48"/>
      <c r="D141" s="46"/>
      <c r="E141" s="46"/>
      <c r="F141" s="46"/>
      <c r="G141" s="46"/>
      <c r="H141" s="49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52"/>
      <c r="AY141" s="53" t="s">
        <v>133</v>
      </c>
      <c r="AZ141" s="54"/>
      <c r="BA141" s="27">
        <v>18</v>
      </c>
      <c r="BB141" s="55">
        <v>33</v>
      </c>
      <c r="BC141" s="27" t="s">
        <v>167</v>
      </c>
      <c r="BD141" s="85">
        <f t="shared" si="61"/>
        <v>18</v>
      </c>
      <c r="BE141" s="51">
        <v>2</v>
      </c>
      <c r="BF141" s="56">
        <v>3.6</v>
      </c>
      <c r="BG141" s="56">
        <v>1</v>
      </c>
      <c r="BH141" s="86">
        <f t="shared" si="62"/>
        <v>3.6</v>
      </c>
      <c r="BI141" s="51">
        <v>3</v>
      </c>
      <c r="BJ141" s="56">
        <v>7.8</v>
      </c>
      <c r="BK141" s="56">
        <v>14</v>
      </c>
      <c r="BL141" s="56">
        <v>20</v>
      </c>
      <c r="BM141" s="86">
        <f t="shared" si="63"/>
        <v>14</v>
      </c>
      <c r="BN141" s="51">
        <v>4</v>
      </c>
      <c r="BO141" s="27">
        <v>2</v>
      </c>
      <c r="BP141" s="27">
        <v>3</v>
      </c>
      <c r="BQ141" s="27">
        <v>2</v>
      </c>
      <c r="BR141" s="27">
        <v>3</v>
      </c>
      <c r="BS141" s="27">
        <v>2</v>
      </c>
      <c r="BT141" s="27">
        <v>3</v>
      </c>
      <c r="BU141" s="27">
        <v>4</v>
      </c>
      <c r="BV141" s="27">
        <v>6</v>
      </c>
      <c r="BW141" s="27">
        <v>5</v>
      </c>
      <c r="BX141" s="27">
        <v>3</v>
      </c>
      <c r="BY141" s="27">
        <v>2</v>
      </c>
      <c r="BZ141" s="83">
        <f t="shared" si="64"/>
        <v>44</v>
      </c>
      <c r="CA141" s="84">
        <f t="shared" si="65"/>
        <v>44</v>
      </c>
    </row>
    <row r="142" spans="1:79" s="34" customFormat="1" ht="21" hidden="1">
      <c r="A142" s="46"/>
      <c r="B142" s="47"/>
      <c r="C142" s="48"/>
      <c r="D142" s="46"/>
      <c r="E142" s="46"/>
      <c r="F142" s="46"/>
      <c r="G142" s="46"/>
      <c r="H142" s="49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52"/>
      <c r="AY142" s="53" t="s">
        <v>134</v>
      </c>
      <c r="AZ142" s="54"/>
      <c r="BA142" s="27">
        <v>17</v>
      </c>
      <c r="BB142" s="55">
        <v>32</v>
      </c>
      <c r="BC142" s="27" t="s">
        <v>169</v>
      </c>
      <c r="BD142" s="85">
        <f t="shared" si="61"/>
        <v>17</v>
      </c>
      <c r="BE142" s="51">
        <v>3</v>
      </c>
      <c r="BF142" s="56">
        <v>3.6</v>
      </c>
      <c r="BG142" s="56">
        <v>1</v>
      </c>
      <c r="BH142" s="86">
        <f t="shared" si="62"/>
        <v>3.6</v>
      </c>
      <c r="BI142" s="51">
        <v>3</v>
      </c>
      <c r="BJ142" s="56">
        <v>7.4</v>
      </c>
      <c r="BK142" s="56">
        <v>13</v>
      </c>
      <c r="BL142" s="56">
        <v>15</v>
      </c>
      <c r="BM142" s="86">
        <f t="shared" si="63"/>
        <v>13</v>
      </c>
      <c r="BN142" s="51">
        <v>3</v>
      </c>
      <c r="BO142" s="27">
        <v>2</v>
      </c>
      <c r="BP142" s="27">
        <v>3</v>
      </c>
      <c r="BQ142" s="27">
        <v>2</v>
      </c>
      <c r="BR142" s="27">
        <v>3</v>
      </c>
      <c r="BS142" s="27">
        <v>2</v>
      </c>
      <c r="BT142" s="27">
        <v>3</v>
      </c>
      <c r="BU142" s="27">
        <v>4</v>
      </c>
      <c r="BV142" s="27">
        <v>6</v>
      </c>
      <c r="BW142" s="27">
        <v>5</v>
      </c>
      <c r="BX142" s="27">
        <v>3</v>
      </c>
      <c r="BY142" s="27">
        <v>2</v>
      </c>
      <c r="BZ142" s="83">
        <f t="shared" si="64"/>
        <v>44</v>
      </c>
      <c r="CA142" s="84">
        <f t="shared" si="65"/>
        <v>44</v>
      </c>
    </row>
    <row r="143" spans="1:79" s="34" customFormat="1" ht="21" hidden="1">
      <c r="A143" s="46"/>
      <c r="B143" s="47"/>
      <c r="C143" s="48"/>
      <c r="D143" s="46"/>
      <c r="E143" s="46"/>
      <c r="F143" s="46"/>
      <c r="G143" s="46"/>
      <c r="H143" s="49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52"/>
      <c r="AY143" s="53" t="s">
        <v>135</v>
      </c>
      <c r="AZ143" s="54"/>
      <c r="BA143" s="27">
        <v>16.5</v>
      </c>
      <c r="BB143" s="55">
        <v>31.5</v>
      </c>
      <c r="BC143" s="27" t="s">
        <v>170</v>
      </c>
      <c r="BD143" s="85">
        <f t="shared" si="61"/>
        <v>16.5</v>
      </c>
      <c r="BE143" s="51">
        <v>3.5</v>
      </c>
      <c r="BF143" s="56">
        <v>3.5</v>
      </c>
      <c r="BG143" s="56">
        <v>0.95</v>
      </c>
      <c r="BH143" s="86">
        <f t="shared" si="62"/>
        <v>3.5</v>
      </c>
      <c r="BI143" s="51">
        <v>2.5</v>
      </c>
      <c r="BJ143" s="56">
        <v>7.4</v>
      </c>
      <c r="BK143" s="56">
        <v>13</v>
      </c>
      <c r="BL143" s="56">
        <v>15</v>
      </c>
      <c r="BM143" s="86">
        <f t="shared" si="63"/>
        <v>13</v>
      </c>
      <c r="BN143" s="51">
        <v>3</v>
      </c>
      <c r="BO143" s="27">
        <v>2</v>
      </c>
      <c r="BP143" s="27">
        <v>3</v>
      </c>
      <c r="BQ143" s="27">
        <v>2</v>
      </c>
      <c r="BR143" s="27">
        <v>3</v>
      </c>
      <c r="BS143" s="27">
        <v>2</v>
      </c>
      <c r="BT143" s="27">
        <v>3</v>
      </c>
      <c r="BU143" s="27">
        <v>4</v>
      </c>
      <c r="BV143" s="27">
        <v>6</v>
      </c>
      <c r="BW143" s="27">
        <v>5</v>
      </c>
      <c r="BX143" s="27">
        <v>3</v>
      </c>
      <c r="BY143" s="27">
        <v>2</v>
      </c>
      <c r="BZ143" s="83">
        <f t="shared" si="64"/>
        <v>44</v>
      </c>
      <c r="CA143" s="84">
        <f t="shared" si="65"/>
        <v>44</v>
      </c>
    </row>
    <row r="144" spans="1:79" s="34" customFormat="1" ht="21" hidden="1">
      <c r="A144" s="46"/>
      <c r="B144" s="47"/>
      <c r="C144" s="48"/>
      <c r="D144" s="46"/>
      <c r="E144" s="46"/>
      <c r="F144" s="46"/>
      <c r="G144" s="46"/>
      <c r="H144" s="49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52"/>
      <c r="AY144" s="53" t="s">
        <v>136</v>
      </c>
      <c r="AZ144" s="54"/>
      <c r="BA144" s="27">
        <v>16.5</v>
      </c>
      <c r="BB144" s="55">
        <v>31.5</v>
      </c>
      <c r="BC144" s="27" t="s">
        <v>170</v>
      </c>
      <c r="BD144" s="85">
        <f t="shared" si="61"/>
        <v>16.5</v>
      </c>
      <c r="BE144" s="51">
        <v>3.5</v>
      </c>
      <c r="BF144" s="56">
        <v>3.8</v>
      </c>
      <c r="BG144" s="56">
        <v>1.1000000000000001</v>
      </c>
      <c r="BH144" s="86">
        <f t="shared" si="62"/>
        <v>3.8</v>
      </c>
      <c r="BI144" s="51">
        <v>4</v>
      </c>
      <c r="BJ144" s="56">
        <v>7.6</v>
      </c>
      <c r="BK144" s="56">
        <v>13.5</v>
      </c>
      <c r="BL144" s="56">
        <v>17.5</v>
      </c>
      <c r="BM144" s="86">
        <f t="shared" si="63"/>
        <v>13.5</v>
      </c>
      <c r="BN144" s="51">
        <v>3.5</v>
      </c>
      <c r="BO144" s="27">
        <v>2</v>
      </c>
      <c r="BP144" s="27">
        <v>3</v>
      </c>
      <c r="BQ144" s="27">
        <v>2</v>
      </c>
      <c r="BR144" s="27">
        <v>3</v>
      </c>
      <c r="BS144" s="27">
        <v>2</v>
      </c>
      <c r="BT144" s="27">
        <v>2.5</v>
      </c>
      <c r="BU144" s="27">
        <v>4</v>
      </c>
      <c r="BV144" s="27">
        <v>5.5</v>
      </c>
      <c r="BW144" s="27">
        <v>5</v>
      </c>
      <c r="BX144" s="27">
        <v>3</v>
      </c>
      <c r="BY144" s="27">
        <v>2</v>
      </c>
      <c r="BZ144" s="83">
        <f t="shared" si="64"/>
        <v>45</v>
      </c>
      <c r="CA144" s="84">
        <f t="shared" si="65"/>
        <v>45</v>
      </c>
    </row>
    <row r="145" spans="1:79" s="34" customFormat="1" ht="21" hidden="1">
      <c r="A145" s="46"/>
      <c r="B145" s="47"/>
      <c r="C145" s="48"/>
      <c r="D145" s="46"/>
      <c r="E145" s="46"/>
      <c r="F145" s="46"/>
      <c r="G145" s="46"/>
      <c r="H145" s="49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52"/>
      <c r="AY145" s="53" t="s">
        <v>137</v>
      </c>
      <c r="AZ145" s="54"/>
      <c r="BA145" s="27">
        <v>17</v>
      </c>
      <c r="BB145" s="55">
        <v>32</v>
      </c>
      <c r="BC145" s="27" t="s">
        <v>169</v>
      </c>
      <c r="BD145" s="85">
        <f t="shared" si="61"/>
        <v>17</v>
      </c>
      <c r="BE145" s="51">
        <v>3</v>
      </c>
      <c r="BF145" s="56">
        <v>3.8</v>
      </c>
      <c r="BG145" s="56">
        <v>1.1000000000000001</v>
      </c>
      <c r="BH145" s="86">
        <f t="shared" si="62"/>
        <v>3.8</v>
      </c>
      <c r="BI145" s="51">
        <v>4</v>
      </c>
      <c r="BJ145" s="56">
        <v>7.6</v>
      </c>
      <c r="BK145" s="56">
        <v>13.5</v>
      </c>
      <c r="BL145" s="56">
        <v>17.5</v>
      </c>
      <c r="BM145" s="86">
        <f t="shared" si="63"/>
        <v>13.5</v>
      </c>
      <c r="BN145" s="51">
        <v>3.5</v>
      </c>
      <c r="BO145" s="27">
        <v>2</v>
      </c>
      <c r="BP145" s="27">
        <v>3</v>
      </c>
      <c r="BQ145" s="27">
        <v>2</v>
      </c>
      <c r="BR145" s="27">
        <v>3</v>
      </c>
      <c r="BS145" s="27">
        <v>2</v>
      </c>
      <c r="BT145" s="27">
        <v>3</v>
      </c>
      <c r="BU145" s="27">
        <v>4</v>
      </c>
      <c r="BV145" s="27">
        <v>6</v>
      </c>
      <c r="BW145" s="27">
        <v>4.5</v>
      </c>
      <c r="BX145" s="27">
        <v>3</v>
      </c>
      <c r="BY145" s="27">
        <v>2</v>
      </c>
      <c r="BZ145" s="83">
        <f t="shared" si="64"/>
        <v>45</v>
      </c>
      <c r="CA145" s="84">
        <f t="shared" si="65"/>
        <v>45</v>
      </c>
    </row>
    <row r="146" spans="1:79" s="34" customFormat="1" ht="21" hidden="1">
      <c r="A146" s="46"/>
      <c r="B146" s="47"/>
      <c r="C146" s="48"/>
      <c r="D146" s="46"/>
      <c r="E146" s="46"/>
      <c r="F146" s="46"/>
      <c r="G146" s="46"/>
      <c r="H146" s="49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52"/>
      <c r="AY146" s="53" t="s">
        <v>138</v>
      </c>
      <c r="AZ146" s="54"/>
      <c r="BA146" s="27">
        <v>16.5</v>
      </c>
      <c r="BB146" s="55">
        <v>31.5</v>
      </c>
      <c r="BC146" s="27" t="s">
        <v>170</v>
      </c>
      <c r="BD146" s="85">
        <f t="shared" si="61"/>
        <v>16.5</v>
      </c>
      <c r="BE146" s="51">
        <v>3.5</v>
      </c>
      <c r="BF146" s="56">
        <v>3.5</v>
      </c>
      <c r="BG146" s="56">
        <v>0.95</v>
      </c>
      <c r="BH146" s="86">
        <f t="shared" si="62"/>
        <v>3.5</v>
      </c>
      <c r="BI146" s="51">
        <v>2.5</v>
      </c>
      <c r="BJ146" s="56">
        <v>7.8</v>
      </c>
      <c r="BK146" s="56">
        <v>14</v>
      </c>
      <c r="BL146" s="56">
        <v>20</v>
      </c>
      <c r="BM146" s="86">
        <f t="shared" si="63"/>
        <v>14</v>
      </c>
      <c r="BN146" s="51">
        <v>4</v>
      </c>
      <c r="BO146" s="27">
        <v>2</v>
      </c>
      <c r="BP146" s="27">
        <v>3</v>
      </c>
      <c r="BQ146" s="27">
        <v>2</v>
      </c>
      <c r="BR146" s="27">
        <v>3</v>
      </c>
      <c r="BS146" s="27">
        <v>2</v>
      </c>
      <c r="BT146" s="27">
        <v>3</v>
      </c>
      <c r="BU146" s="27">
        <v>4</v>
      </c>
      <c r="BV146" s="27">
        <v>6</v>
      </c>
      <c r="BW146" s="27">
        <v>5</v>
      </c>
      <c r="BX146" s="27">
        <v>3</v>
      </c>
      <c r="BY146" s="27">
        <v>2</v>
      </c>
      <c r="BZ146" s="83">
        <f t="shared" ref="BZ146:BZ158" si="66">SUM(BN146:BY146,BE146,BI146)</f>
        <v>45</v>
      </c>
      <c r="CA146" s="84">
        <f t="shared" ref="CA146:CA158" si="67">ROUND(BZ146,0)</f>
        <v>45</v>
      </c>
    </row>
    <row r="147" spans="1:79" s="34" customFormat="1" ht="21" hidden="1">
      <c r="A147" s="46"/>
      <c r="B147" s="47"/>
      <c r="C147" s="48"/>
      <c r="D147" s="46"/>
      <c r="E147" s="46"/>
      <c r="F147" s="46"/>
      <c r="G147" s="46"/>
      <c r="H147" s="49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52"/>
      <c r="AY147" s="53" t="s">
        <v>139</v>
      </c>
      <c r="AZ147" s="54"/>
      <c r="BA147" s="27">
        <v>16</v>
      </c>
      <c r="BB147" s="55">
        <v>31</v>
      </c>
      <c r="BC147" s="27" t="s">
        <v>171</v>
      </c>
      <c r="BD147" s="85">
        <f t="shared" si="61"/>
        <v>16</v>
      </c>
      <c r="BE147" s="51">
        <v>4</v>
      </c>
      <c r="BF147" s="56">
        <v>3.8</v>
      </c>
      <c r="BG147" s="56">
        <v>1.1000000000000001</v>
      </c>
      <c r="BH147" s="86">
        <f t="shared" si="62"/>
        <v>3.8</v>
      </c>
      <c r="BI147" s="51">
        <v>4</v>
      </c>
      <c r="BJ147" s="56">
        <v>7.8</v>
      </c>
      <c r="BK147" s="56">
        <v>14</v>
      </c>
      <c r="BL147" s="56">
        <v>20</v>
      </c>
      <c r="BM147" s="86">
        <f t="shared" si="63"/>
        <v>14</v>
      </c>
      <c r="BN147" s="51">
        <v>4</v>
      </c>
      <c r="BO147" s="27">
        <v>2</v>
      </c>
      <c r="BP147" s="27">
        <v>3</v>
      </c>
      <c r="BQ147" s="27">
        <v>2</v>
      </c>
      <c r="BR147" s="27">
        <v>3</v>
      </c>
      <c r="BS147" s="27">
        <v>2</v>
      </c>
      <c r="BT147" s="27">
        <v>2.5</v>
      </c>
      <c r="BU147" s="27">
        <v>4</v>
      </c>
      <c r="BV147" s="27">
        <v>5.5</v>
      </c>
      <c r="BW147" s="27">
        <v>5</v>
      </c>
      <c r="BX147" s="27">
        <v>3</v>
      </c>
      <c r="BY147" s="27">
        <v>2</v>
      </c>
      <c r="BZ147" s="83">
        <f t="shared" si="66"/>
        <v>46</v>
      </c>
      <c r="CA147" s="84">
        <f t="shared" si="67"/>
        <v>46</v>
      </c>
    </row>
    <row r="148" spans="1:79" s="34" customFormat="1" ht="21" hidden="1">
      <c r="A148" s="46"/>
      <c r="B148" s="47"/>
      <c r="C148" s="48"/>
      <c r="D148" s="46"/>
      <c r="E148" s="46"/>
      <c r="F148" s="46"/>
      <c r="G148" s="46"/>
      <c r="H148" s="49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52"/>
      <c r="AY148" s="53" t="s">
        <v>140</v>
      </c>
      <c r="AZ148" s="54"/>
      <c r="BA148" s="27">
        <v>16.5</v>
      </c>
      <c r="BB148" s="55">
        <v>31.5</v>
      </c>
      <c r="BC148" s="27" t="s">
        <v>170</v>
      </c>
      <c r="BD148" s="85">
        <f t="shared" si="61"/>
        <v>16.5</v>
      </c>
      <c r="BE148" s="51">
        <v>3.5</v>
      </c>
      <c r="BF148" s="56">
        <v>3.8</v>
      </c>
      <c r="BG148" s="56">
        <v>1.1000000000000001</v>
      </c>
      <c r="BH148" s="86">
        <f t="shared" si="62"/>
        <v>3.8</v>
      </c>
      <c r="BI148" s="51">
        <v>4</v>
      </c>
      <c r="BJ148" s="56">
        <v>7.6</v>
      </c>
      <c r="BK148" s="56">
        <v>13.5</v>
      </c>
      <c r="BL148" s="56">
        <v>17.5</v>
      </c>
      <c r="BM148" s="86">
        <f t="shared" si="63"/>
        <v>13.5</v>
      </c>
      <c r="BN148" s="51">
        <v>3.5</v>
      </c>
      <c r="BO148" s="27">
        <v>2</v>
      </c>
      <c r="BP148" s="27">
        <v>3</v>
      </c>
      <c r="BQ148" s="27">
        <v>2</v>
      </c>
      <c r="BR148" s="27">
        <v>3</v>
      </c>
      <c r="BS148" s="27">
        <v>2</v>
      </c>
      <c r="BT148" s="27">
        <v>3</v>
      </c>
      <c r="BU148" s="27">
        <v>4</v>
      </c>
      <c r="BV148" s="27">
        <v>6</v>
      </c>
      <c r="BW148" s="27">
        <v>5</v>
      </c>
      <c r="BX148" s="27">
        <v>3</v>
      </c>
      <c r="BY148" s="27">
        <v>2</v>
      </c>
      <c r="BZ148" s="83">
        <f t="shared" si="66"/>
        <v>46</v>
      </c>
      <c r="CA148" s="84">
        <f t="shared" si="67"/>
        <v>46</v>
      </c>
    </row>
    <row r="149" spans="1:79" s="34" customFormat="1" ht="21" hidden="1">
      <c r="A149" s="46"/>
      <c r="B149" s="47"/>
      <c r="C149" s="48"/>
      <c r="D149" s="46"/>
      <c r="E149" s="46"/>
      <c r="F149" s="46"/>
      <c r="G149" s="46"/>
      <c r="H149" s="49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52"/>
      <c r="AY149" s="53" t="s">
        <v>141</v>
      </c>
      <c r="AZ149" s="54"/>
      <c r="BA149" s="27">
        <v>16</v>
      </c>
      <c r="BB149" s="55">
        <v>31</v>
      </c>
      <c r="BC149" s="27" t="s">
        <v>171</v>
      </c>
      <c r="BD149" s="85">
        <f t="shared" si="61"/>
        <v>16</v>
      </c>
      <c r="BE149" s="51">
        <v>4</v>
      </c>
      <c r="BF149" s="56">
        <v>3.7</v>
      </c>
      <c r="BG149" s="56">
        <v>1.05</v>
      </c>
      <c r="BH149" s="86">
        <f t="shared" si="62"/>
        <v>3.7</v>
      </c>
      <c r="BI149" s="51">
        <v>3.5</v>
      </c>
      <c r="BJ149" s="56">
        <v>8</v>
      </c>
      <c r="BK149" s="56">
        <v>14.5</v>
      </c>
      <c r="BL149" s="56">
        <v>22.5</v>
      </c>
      <c r="BM149" s="86">
        <f t="shared" si="63"/>
        <v>14.5</v>
      </c>
      <c r="BN149" s="51">
        <v>4.5</v>
      </c>
      <c r="BO149" s="27">
        <v>2</v>
      </c>
      <c r="BP149" s="27">
        <v>3</v>
      </c>
      <c r="BQ149" s="27">
        <v>2</v>
      </c>
      <c r="BR149" s="27">
        <v>3</v>
      </c>
      <c r="BS149" s="27">
        <v>2</v>
      </c>
      <c r="BT149" s="27">
        <v>3</v>
      </c>
      <c r="BU149" s="27">
        <v>4</v>
      </c>
      <c r="BV149" s="27">
        <v>5</v>
      </c>
      <c r="BW149" s="27">
        <v>5</v>
      </c>
      <c r="BX149" s="27">
        <v>3</v>
      </c>
      <c r="BY149" s="27">
        <v>2</v>
      </c>
      <c r="BZ149" s="83">
        <f t="shared" si="66"/>
        <v>46</v>
      </c>
      <c r="CA149" s="84">
        <f t="shared" si="67"/>
        <v>46</v>
      </c>
    </row>
    <row r="150" spans="1:79" s="34" customFormat="1" ht="21" hidden="1">
      <c r="A150" s="46"/>
      <c r="B150" s="47"/>
      <c r="C150" s="48"/>
      <c r="D150" s="46"/>
      <c r="E150" s="46"/>
      <c r="F150" s="46"/>
      <c r="G150" s="46"/>
      <c r="H150" s="49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52"/>
      <c r="AY150" s="53" t="s">
        <v>142</v>
      </c>
      <c r="AZ150" s="54"/>
      <c r="BA150" s="27">
        <v>16</v>
      </c>
      <c r="BB150" s="55">
        <v>31</v>
      </c>
      <c r="BC150" s="27" t="s">
        <v>171</v>
      </c>
      <c r="BD150" s="85">
        <f t="shared" si="61"/>
        <v>16</v>
      </c>
      <c r="BE150" s="51">
        <v>4</v>
      </c>
      <c r="BF150" s="56">
        <v>3.8</v>
      </c>
      <c r="BG150" s="56">
        <v>1.1000000000000001</v>
      </c>
      <c r="BH150" s="86">
        <f t="shared" si="62"/>
        <v>3.8</v>
      </c>
      <c r="BI150" s="51">
        <v>4</v>
      </c>
      <c r="BJ150" s="56">
        <v>7.8</v>
      </c>
      <c r="BK150" s="56">
        <v>14</v>
      </c>
      <c r="BL150" s="56">
        <v>20</v>
      </c>
      <c r="BM150" s="86">
        <f t="shared" si="63"/>
        <v>14</v>
      </c>
      <c r="BN150" s="51">
        <v>4</v>
      </c>
      <c r="BO150" s="27">
        <v>2</v>
      </c>
      <c r="BP150" s="27">
        <v>3</v>
      </c>
      <c r="BQ150" s="27">
        <v>2</v>
      </c>
      <c r="BR150" s="27">
        <v>3</v>
      </c>
      <c r="BS150" s="27">
        <v>2</v>
      </c>
      <c r="BT150" s="27">
        <v>3</v>
      </c>
      <c r="BU150" s="27">
        <v>4</v>
      </c>
      <c r="BV150" s="27">
        <v>6</v>
      </c>
      <c r="BW150" s="27">
        <v>5</v>
      </c>
      <c r="BX150" s="27">
        <v>3</v>
      </c>
      <c r="BY150" s="27">
        <v>2</v>
      </c>
      <c r="BZ150" s="83">
        <f t="shared" si="66"/>
        <v>47</v>
      </c>
      <c r="CA150" s="84">
        <f t="shared" si="67"/>
        <v>47</v>
      </c>
    </row>
    <row r="151" spans="1:79" s="34" customFormat="1" ht="21" hidden="1">
      <c r="A151" s="46"/>
      <c r="B151" s="47"/>
      <c r="C151" s="48"/>
      <c r="D151" s="46"/>
      <c r="E151" s="46"/>
      <c r="F151" s="46"/>
      <c r="G151" s="46"/>
      <c r="H151" s="49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52"/>
      <c r="AY151" s="53" t="s">
        <v>143</v>
      </c>
      <c r="AZ151" s="54"/>
      <c r="BA151" s="27">
        <v>15.5</v>
      </c>
      <c r="BB151" s="55">
        <v>30.5</v>
      </c>
      <c r="BC151" s="27" t="s">
        <v>172</v>
      </c>
      <c r="BD151" s="85">
        <f t="shared" ref="BD151:BD158" si="68">IF($BD$6=$BA$6,BA151,IF($BD$6=$BB$6,BB151,IF($BD$6=$BC$6,BC151,"")))</f>
        <v>15.5</v>
      </c>
      <c r="BE151" s="51">
        <v>4.5</v>
      </c>
      <c r="BF151" s="56">
        <v>3.8</v>
      </c>
      <c r="BG151" s="56">
        <v>1.1000000000000001</v>
      </c>
      <c r="BH151" s="86">
        <f t="shared" ref="BH151:BH158" si="69">IF($BH$6=$BF$6,BF151,IF($BH$6=$BG$6,BG151,""))</f>
        <v>3.8</v>
      </c>
      <c r="BI151" s="51">
        <v>4</v>
      </c>
      <c r="BJ151" s="56">
        <v>7.6</v>
      </c>
      <c r="BK151" s="56">
        <v>13.5</v>
      </c>
      <c r="BL151" s="56">
        <v>17.5</v>
      </c>
      <c r="BM151" s="86">
        <f t="shared" ref="BM151:BM158" si="70">IF($BM$6=$BJ$6,BJ151,IF($BM$6=$BK$6,BK151,IF($BM$6=$BL$6,BL151,"")))</f>
        <v>13.5</v>
      </c>
      <c r="BN151" s="51">
        <v>3.5</v>
      </c>
      <c r="BO151" s="27">
        <v>2</v>
      </c>
      <c r="BP151" s="27">
        <v>3</v>
      </c>
      <c r="BQ151" s="27">
        <v>2</v>
      </c>
      <c r="BR151" s="27">
        <v>3</v>
      </c>
      <c r="BS151" s="27">
        <v>2</v>
      </c>
      <c r="BT151" s="27">
        <v>3</v>
      </c>
      <c r="BU151" s="27">
        <v>4</v>
      </c>
      <c r="BV151" s="27">
        <v>6</v>
      </c>
      <c r="BW151" s="27">
        <v>5</v>
      </c>
      <c r="BX151" s="27">
        <v>3</v>
      </c>
      <c r="BY151" s="27">
        <v>2</v>
      </c>
      <c r="BZ151" s="83">
        <f t="shared" si="66"/>
        <v>47</v>
      </c>
      <c r="CA151" s="84">
        <f t="shared" si="67"/>
        <v>47</v>
      </c>
    </row>
    <row r="152" spans="1:79" s="34" customFormat="1" ht="21" hidden="1">
      <c r="A152" s="46"/>
      <c r="B152" s="47"/>
      <c r="C152" s="48"/>
      <c r="D152" s="46"/>
      <c r="E152" s="46"/>
      <c r="F152" s="46"/>
      <c r="G152" s="46"/>
      <c r="H152" s="49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52"/>
      <c r="AY152" s="53" t="s">
        <v>144</v>
      </c>
      <c r="AZ152" s="54"/>
      <c r="BA152" s="27">
        <v>16</v>
      </c>
      <c r="BB152" s="55">
        <v>31</v>
      </c>
      <c r="BC152" s="27" t="s">
        <v>171</v>
      </c>
      <c r="BD152" s="85">
        <f t="shared" si="68"/>
        <v>16</v>
      </c>
      <c r="BE152" s="51">
        <v>4</v>
      </c>
      <c r="BF152" s="56">
        <v>3.7</v>
      </c>
      <c r="BG152" s="56">
        <v>1.05</v>
      </c>
      <c r="BH152" s="86">
        <f t="shared" si="69"/>
        <v>3.7</v>
      </c>
      <c r="BI152" s="51">
        <v>3.5</v>
      </c>
      <c r="BJ152" s="56">
        <v>8</v>
      </c>
      <c r="BK152" s="56">
        <v>14.5</v>
      </c>
      <c r="BL152" s="56">
        <v>22.5</v>
      </c>
      <c r="BM152" s="86">
        <f t="shared" si="70"/>
        <v>14.5</v>
      </c>
      <c r="BN152" s="51">
        <v>4.5</v>
      </c>
      <c r="BO152" s="27">
        <v>2</v>
      </c>
      <c r="BP152" s="27">
        <v>3</v>
      </c>
      <c r="BQ152" s="27">
        <v>2</v>
      </c>
      <c r="BR152" s="27">
        <v>3</v>
      </c>
      <c r="BS152" s="27">
        <v>2</v>
      </c>
      <c r="BT152" s="27">
        <v>3</v>
      </c>
      <c r="BU152" s="27">
        <v>4</v>
      </c>
      <c r="BV152" s="27">
        <v>6</v>
      </c>
      <c r="BW152" s="27">
        <v>5</v>
      </c>
      <c r="BX152" s="27">
        <v>3</v>
      </c>
      <c r="BY152" s="27">
        <v>2</v>
      </c>
      <c r="BZ152" s="83">
        <f t="shared" si="66"/>
        <v>47</v>
      </c>
      <c r="CA152" s="84">
        <f t="shared" si="67"/>
        <v>47</v>
      </c>
    </row>
    <row r="153" spans="1:79" s="34" customFormat="1" ht="21" hidden="1">
      <c r="A153" s="46"/>
      <c r="B153" s="47"/>
      <c r="C153" s="48"/>
      <c r="D153" s="46"/>
      <c r="E153" s="46"/>
      <c r="F153" s="46"/>
      <c r="G153" s="46"/>
      <c r="H153" s="49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52"/>
      <c r="AY153" s="53" t="s">
        <v>145</v>
      </c>
      <c r="AZ153" s="54"/>
      <c r="BA153" s="27">
        <v>15.5</v>
      </c>
      <c r="BB153" s="55">
        <v>30.5</v>
      </c>
      <c r="BC153" s="27" t="s">
        <v>172</v>
      </c>
      <c r="BD153" s="85">
        <f t="shared" si="68"/>
        <v>15.5</v>
      </c>
      <c r="BE153" s="51">
        <v>4.5</v>
      </c>
      <c r="BF153" s="56">
        <v>3.8</v>
      </c>
      <c r="BG153" s="56">
        <v>1.1000000000000001</v>
      </c>
      <c r="BH153" s="86">
        <f t="shared" si="69"/>
        <v>3.8</v>
      </c>
      <c r="BI153" s="51">
        <v>4</v>
      </c>
      <c r="BJ153" s="56">
        <v>8</v>
      </c>
      <c r="BK153" s="56">
        <v>14.5</v>
      </c>
      <c r="BL153" s="56">
        <v>22.5</v>
      </c>
      <c r="BM153" s="86">
        <f t="shared" si="70"/>
        <v>14.5</v>
      </c>
      <c r="BN153" s="51">
        <v>4.5</v>
      </c>
      <c r="BO153" s="27">
        <v>2</v>
      </c>
      <c r="BP153" s="27">
        <v>3</v>
      </c>
      <c r="BQ153" s="27">
        <v>2</v>
      </c>
      <c r="BR153" s="27">
        <v>3</v>
      </c>
      <c r="BS153" s="27">
        <v>2</v>
      </c>
      <c r="BT153" s="27">
        <v>3</v>
      </c>
      <c r="BU153" s="27">
        <v>4</v>
      </c>
      <c r="BV153" s="27">
        <v>6</v>
      </c>
      <c r="BW153" s="27">
        <v>5</v>
      </c>
      <c r="BX153" s="27">
        <v>3</v>
      </c>
      <c r="BY153" s="27">
        <v>2</v>
      </c>
      <c r="BZ153" s="83">
        <f t="shared" si="66"/>
        <v>48</v>
      </c>
      <c r="CA153" s="84">
        <f t="shared" si="67"/>
        <v>48</v>
      </c>
    </row>
    <row r="154" spans="1:79" s="34" customFormat="1" ht="21" hidden="1">
      <c r="A154" s="46"/>
      <c r="B154" s="47"/>
      <c r="C154" s="48"/>
      <c r="D154" s="46"/>
      <c r="E154" s="46"/>
      <c r="F154" s="46"/>
      <c r="G154" s="46"/>
      <c r="H154" s="49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52"/>
      <c r="AY154" s="53" t="s">
        <v>146</v>
      </c>
      <c r="AZ154" s="54"/>
      <c r="BA154" s="27">
        <v>15</v>
      </c>
      <c r="BB154" s="55">
        <v>30</v>
      </c>
      <c r="BC154" s="27" t="s">
        <v>173</v>
      </c>
      <c r="BD154" s="85">
        <f t="shared" si="68"/>
        <v>15</v>
      </c>
      <c r="BE154" s="51">
        <v>5</v>
      </c>
      <c r="BF154" s="56">
        <v>3.9</v>
      </c>
      <c r="BG154" s="56">
        <v>1.1499999999999999</v>
      </c>
      <c r="BH154" s="86">
        <f t="shared" si="69"/>
        <v>3.9</v>
      </c>
      <c r="BI154" s="51">
        <v>4.5</v>
      </c>
      <c r="BJ154" s="56">
        <v>7.6</v>
      </c>
      <c r="BK154" s="56">
        <v>13.5</v>
      </c>
      <c r="BL154" s="56">
        <v>17.5</v>
      </c>
      <c r="BM154" s="86">
        <f t="shared" si="70"/>
        <v>13.5</v>
      </c>
      <c r="BN154" s="51">
        <v>3.5</v>
      </c>
      <c r="BO154" s="27">
        <v>2</v>
      </c>
      <c r="BP154" s="27">
        <v>3</v>
      </c>
      <c r="BQ154" s="27">
        <v>2</v>
      </c>
      <c r="BR154" s="27">
        <v>3</v>
      </c>
      <c r="BS154" s="27">
        <v>2</v>
      </c>
      <c r="BT154" s="27">
        <v>3</v>
      </c>
      <c r="BU154" s="27">
        <v>4</v>
      </c>
      <c r="BV154" s="27">
        <v>6</v>
      </c>
      <c r="BW154" s="27">
        <v>5</v>
      </c>
      <c r="BX154" s="27">
        <v>3</v>
      </c>
      <c r="BY154" s="27">
        <v>2</v>
      </c>
      <c r="BZ154" s="83">
        <f t="shared" si="66"/>
        <v>48</v>
      </c>
      <c r="CA154" s="84">
        <f t="shared" si="67"/>
        <v>48</v>
      </c>
    </row>
    <row r="155" spans="1:79" s="34" customFormat="1" ht="21" hidden="1">
      <c r="A155" s="46"/>
      <c r="B155" s="47"/>
      <c r="C155" s="48"/>
      <c r="D155" s="46"/>
      <c r="E155" s="46"/>
      <c r="F155" s="46"/>
      <c r="G155" s="46"/>
      <c r="H155" s="49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52"/>
      <c r="AY155" s="53" t="s">
        <v>147</v>
      </c>
      <c r="AZ155" s="54"/>
      <c r="BA155" s="27">
        <v>15</v>
      </c>
      <c r="BB155" s="55">
        <v>30</v>
      </c>
      <c r="BC155" s="27" t="s">
        <v>173</v>
      </c>
      <c r="BD155" s="85">
        <f t="shared" si="68"/>
        <v>15</v>
      </c>
      <c r="BE155" s="51">
        <v>5</v>
      </c>
      <c r="BF155" s="56">
        <v>3.7</v>
      </c>
      <c r="BG155" s="56">
        <v>1.05</v>
      </c>
      <c r="BH155" s="86">
        <f t="shared" si="69"/>
        <v>3.7</v>
      </c>
      <c r="BI155" s="51">
        <v>3.5</v>
      </c>
      <c r="BJ155" s="56">
        <v>8</v>
      </c>
      <c r="BK155" s="56">
        <v>14.5</v>
      </c>
      <c r="BL155" s="56">
        <v>22.5</v>
      </c>
      <c r="BM155" s="86">
        <f t="shared" si="70"/>
        <v>14.5</v>
      </c>
      <c r="BN155" s="51">
        <v>4.5</v>
      </c>
      <c r="BO155" s="27">
        <v>2</v>
      </c>
      <c r="BP155" s="27">
        <v>3</v>
      </c>
      <c r="BQ155" s="27">
        <v>2</v>
      </c>
      <c r="BR155" s="27">
        <v>3</v>
      </c>
      <c r="BS155" s="27">
        <v>2</v>
      </c>
      <c r="BT155" s="27">
        <v>3</v>
      </c>
      <c r="BU155" s="27">
        <v>4</v>
      </c>
      <c r="BV155" s="27">
        <v>6</v>
      </c>
      <c r="BW155" s="27">
        <v>5</v>
      </c>
      <c r="BX155" s="27">
        <v>3</v>
      </c>
      <c r="BY155" s="27">
        <v>2</v>
      </c>
      <c r="BZ155" s="83">
        <f t="shared" si="66"/>
        <v>48</v>
      </c>
      <c r="CA155" s="84">
        <f t="shared" si="67"/>
        <v>48</v>
      </c>
    </row>
    <row r="156" spans="1:79" s="34" customFormat="1" ht="21" hidden="1">
      <c r="A156" s="46"/>
      <c r="B156" s="47"/>
      <c r="C156" s="48"/>
      <c r="D156" s="46"/>
      <c r="E156" s="46"/>
      <c r="F156" s="46"/>
      <c r="G156" s="46"/>
      <c r="H156" s="49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52"/>
      <c r="AY156" s="53" t="s">
        <v>148</v>
      </c>
      <c r="AZ156" s="54"/>
      <c r="BA156" s="27">
        <v>15</v>
      </c>
      <c r="BB156" s="55">
        <v>30</v>
      </c>
      <c r="BC156" s="27" t="s">
        <v>173</v>
      </c>
      <c r="BD156" s="85">
        <f t="shared" si="68"/>
        <v>15</v>
      </c>
      <c r="BE156" s="51">
        <v>5</v>
      </c>
      <c r="BF156" s="56">
        <v>3.8</v>
      </c>
      <c r="BG156" s="56">
        <v>1.1000000000000001</v>
      </c>
      <c r="BH156" s="86">
        <f t="shared" si="69"/>
        <v>3.8</v>
      </c>
      <c r="BI156" s="51">
        <v>4</v>
      </c>
      <c r="BJ156" s="56">
        <v>8.1999999999999993</v>
      </c>
      <c r="BK156" s="56">
        <v>15</v>
      </c>
      <c r="BL156" s="56">
        <v>25</v>
      </c>
      <c r="BM156" s="86">
        <f t="shared" si="70"/>
        <v>15</v>
      </c>
      <c r="BN156" s="51">
        <v>5</v>
      </c>
      <c r="BO156" s="27">
        <v>2</v>
      </c>
      <c r="BP156" s="27">
        <v>3</v>
      </c>
      <c r="BQ156" s="27">
        <v>2</v>
      </c>
      <c r="BR156" s="27">
        <v>3</v>
      </c>
      <c r="BS156" s="27">
        <v>2</v>
      </c>
      <c r="BT156" s="27">
        <v>3</v>
      </c>
      <c r="BU156" s="27">
        <v>4</v>
      </c>
      <c r="BV156" s="27">
        <v>6</v>
      </c>
      <c r="BW156" s="27">
        <v>5</v>
      </c>
      <c r="BX156" s="27">
        <v>3</v>
      </c>
      <c r="BY156" s="27">
        <v>2</v>
      </c>
      <c r="BZ156" s="83">
        <f t="shared" si="66"/>
        <v>49</v>
      </c>
      <c r="CA156" s="84">
        <f t="shared" si="67"/>
        <v>49</v>
      </c>
    </row>
    <row r="157" spans="1:79" s="34" customFormat="1" ht="21" hidden="1">
      <c r="A157" s="46"/>
      <c r="B157" s="47"/>
      <c r="C157" s="48"/>
      <c r="D157" s="46"/>
      <c r="E157" s="46"/>
      <c r="F157" s="46"/>
      <c r="G157" s="46"/>
      <c r="H157" s="49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52"/>
      <c r="AY157" s="53" t="s">
        <v>149</v>
      </c>
      <c r="AZ157" s="54"/>
      <c r="BA157" s="27">
        <v>15</v>
      </c>
      <c r="BB157" s="55">
        <v>30</v>
      </c>
      <c r="BC157" s="27" t="s">
        <v>173</v>
      </c>
      <c r="BD157" s="85">
        <f t="shared" si="68"/>
        <v>15</v>
      </c>
      <c r="BE157" s="51">
        <v>5</v>
      </c>
      <c r="BF157" s="56">
        <v>3.9</v>
      </c>
      <c r="BG157" s="56">
        <v>1.1499999999999999</v>
      </c>
      <c r="BH157" s="86">
        <f t="shared" si="69"/>
        <v>3.9</v>
      </c>
      <c r="BI157" s="51">
        <v>4.5</v>
      </c>
      <c r="BJ157" s="56">
        <v>8.1999999999999993</v>
      </c>
      <c r="BK157" s="56">
        <v>15</v>
      </c>
      <c r="BL157" s="56">
        <v>25</v>
      </c>
      <c r="BM157" s="86">
        <f t="shared" si="70"/>
        <v>15</v>
      </c>
      <c r="BN157" s="51">
        <v>5</v>
      </c>
      <c r="BO157" s="27">
        <v>2</v>
      </c>
      <c r="BP157" s="27">
        <v>3</v>
      </c>
      <c r="BQ157" s="27">
        <v>2</v>
      </c>
      <c r="BR157" s="27">
        <v>3</v>
      </c>
      <c r="BS157" s="27">
        <v>2</v>
      </c>
      <c r="BT157" s="27">
        <v>3</v>
      </c>
      <c r="BU157" s="27">
        <v>4</v>
      </c>
      <c r="BV157" s="27">
        <v>5.5</v>
      </c>
      <c r="BW157" s="27">
        <v>5</v>
      </c>
      <c r="BX157" s="27">
        <v>3</v>
      </c>
      <c r="BY157" s="27">
        <v>2</v>
      </c>
      <c r="BZ157" s="83">
        <f t="shared" si="66"/>
        <v>49</v>
      </c>
      <c r="CA157" s="84">
        <f t="shared" si="67"/>
        <v>49</v>
      </c>
    </row>
    <row r="158" spans="1:79" s="34" customFormat="1" ht="21" hidden="1">
      <c r="A158" s="46"/>
      <c r="B158" s="47"/>
      <c r="C158" s="48"/>
      <c r="D158" s="46"/>
      <c r="E158" s="46"/>
      <c r="F158" s="46"/>
      <c r="G158" s="46"/>
      <c r="H158" s="49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52"/>
      <c r="AY158" s="53" t="s">
        <v>150</v>
      </c>
      <c r="AZ158" s="54"/>
      <c r="BA158" s="27">
        <v>15</v>
      </c>
      <c r="BB158" s="55">
        <v>30</v>
      </c>
      <c r="BC158" s="27" t="s">
        <v>173</v>
      </c>
      <c r="BD158" s="85">
        <f t="shared" si="68"/>
        <v>15</v>
      </c>
      <c r="BE158" s="51">
        <v>5</v>
      </c>
      <c r="BF158" s="56">
        <v>3.9</v>
      </c>
      <c r="BG158" s="56">
        <v>1.1499999999999999</v>
      </c>
      <c r="BH158" s="86">
        <f t="shared" si="69"/>
        <v>3.9</v>
      </c>
      <c r="BI158" s="51">
        <v>4.5</v>
      </c>
      <c r="BJ158" s="56">
        <v>8</v>
      </c>
      <c r="BK158" s="56">
        <v>14.5</v>
      </c>
      <c r="BL158" s="56">
        <v>22.5</v>
      </c>
      <c r="BM158" s="86">
        <f t="shared" si="70"/>
        <v>14.5</v>
      </c>
      <c r="BN158" s="51">
        <v>4.5</v>
      </c>
      <c r="BO158" s="27">
        <v>2</v>
      </c>
      <c r="BP158" s="27">
        <v>3</v>
      </c>
      <c r="BQ158" s="27">
        <v>2</v>
      </c>
      <c r="BR158" s="27">
        <v>3</v>
      </c>
      <c r="BS158" s="27">
        <v>2</v>
      </c>
      <c r="BT158" s="27">
        <v>3</v>
      </c>
      <c r="BU158" s="27">
        <v>4</v>
      </c>
      <c r="BV158" s="27">
        <v>6</v>
      </c>
      <c r="BW158" s="27">
        <v>5</v>
      </c>
      <c r="BX158" s="27">
        <v>3</v>
      </c>
      <c r="BY158" s="27">
        <v>2</v>
      </c>
      <c r="BZ158" s="83">
        <f t="shared" si="66"/>
        <v>49</v>
      </c>
      <c r="CA158" s="84">
        <f t="shared" si="67"/>
        <v>49</v>
      </c>
    </row>
    <row r="159" spans="1:79" s="34" customFormat="1" ht="21" hidden="1">
      <c r="A159" s="46"/>
      <c r="B159" s="47"/>
      <c r="C159" s="48"/>
      <c r="D159" s="46"/>
      <c r="E159" s="46"/>
      <c r="F159" s="46"/>
      <c r="G159" s="46"/>
      <c r="H159" s="49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52"/>
      <c r="AY159" s="53"/>
      <c r="AZ159" s="54"/>
      <c r="BA159" s="27"/>
      <c r="BB159" s="55"/>
      <c r="BC159" s="27"/>
      <c r="BD159" s="37"/>
      <c r="BE159" s="51"/>
      <c r="BF159" s="56"/>
      <c r="BG159" s="56"/>
      <c r="BH159" s="39"/>
      <c r="BI159" s="51"/>
      <c r="BJ159" s="56"/>
      <c r="BK159" s="56"/>
      <c r="BL159" s="56"/>
      <c r="BM159" s="39"/>
      <c r="BN159" s="51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9"/>
    </row>
    <row r="160" spans="1:79" s="34" customFormat="1" ht="21" hidden="1">
      <c r="A160" s="46"/>
      <c r="B160" s="47"/>
      <c r="C160" s="48"/>
      <c r="D160" s="46"/>
      <c r="E160" s="46"/>
      <c r="F160" s="46"/>
      <c r="G160" s="46"/>
      <c r="H160" s="49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52"/>
      <c r="AY160" s="53"/>
      <c r="AZ160" s="54"/>
      <c r="BA160" s="27"/>
      <c r="BB160" s="55"/>
      <c r="BC160" s="27"/>
      <c r="BD160" s="37"/>
      <c r="BE160" s="51"/>
      <c r="BF160" s="56"/>
      <c r="BG160" s="56"/>
      <c r="BH160" s="39"/>
      <c r="BI160" s="51"/>
      <c r="BJ160" s="56"/>
      <c r="BK160" s="56"/>
      <c r="BL160" s="56"/>
      <c r="BM160" s="39"/>
      <c r="BN160" s="51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9"/>
    </row>
    <row r="161" spans="1:79" s="34" customFormat="1" ht="21" hidden="1">
      <c r="A161" s="46"/>
      <c r="B161" s="47"/>
      <c r="C161" s="48"/>
      <c r="D161" s="46"/>
      <c r="E161" s="46"/>
      <c r="F161" s="46"/>
      <c r="G161" s="46"/>
      <c r="H161" s="49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52"/>
      <c r="AY161" s="53"/>
      <c r="AZ161" s="54"/>
      <c r="BA161" s="27"/>
      <c r="BB161" s="55"/>
      <c r="BC161" s="27"/>
      <c r="BD161" s="37"/>
      <c r="BE161" s="51"/>
      <c r="BF161" s="56"/>
      <c r="BG161" s="56"/>
      <c r="BH161" s="39"/>
      <c r="BI161" s="51"/>
      <c r="BJ161" s="56"/>
      <c r="BK161" s="56"/>
      <c r="BL161" s="56"/>
      <c r="BM161" s="39"/>
      <c r="BN161" s="51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9"/>
    </row>
    <row r="162" spans="1:79" s="34" customFormat="1" ht="21" hidden="1">
      <c r="A162" s="46"/>
      <c r="B162" s="47"/>
      <c r="C162" s="48"/>
      <c r="D162" s="46"/>
      <c r="E162" s="46"/>
      <c r="F162" s="46"/>
      <c r="G162" s="46"/>
      <c r="H162" s="49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52"/>
      <c r="AY162" s="53"/>
      <c r="AZ162" s="54"/>
      <c r="BA162" s="27"/>
      <c r="BB162" s="55"/>
      <c r="BC162" s="27"/>
      <c r="BD162" s="37"/>
      <c r="BE162" s="51"/>
      <c r="BF162" s="56"/>
      <c r="BG162" s="56"/>
      <c r="BH162" s="39"/>
      <c r="BI162" s="51"/>
      <c r="BJ162" s="56"/>
      <c r="BK162" s="56"/>
      <c r="BL162" s="56"/>
      <c r="BM162" s="39"/>
      <c r="BN162" s="51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9"/>
    </row>
    <row r="163" spans="1:79" s="34" customFormat="1" ht="21" hidden="1">
      <c r="A163" s="46"/>
      <c r="B163" s="47"/>
      <c r="C163" s="48"/>
      <c r="D163" s="46"/>
      <c r="E163" s="46"/>
      <c r="F163" s="46"/>
      <c r="G163" s="46"/>
      <c r="H163" s="49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52"/>
      <c r="AY163" s="53"/>
      <c r="AZ163" s="54"/>
      <c r="BA163" s="27"/>
      <c r="BB163" s="55"/>
      <c r="BC163" s="27"/>
      <c r="BD163" s="37"/>
      <c r="BE163" s="51"/>
      <c r="BF163" s="56"/>
      <c r="BG163" s="56"/>
      <c r="BH163" s="39"/>
      <c r="BI163" s="51"/>
      <c r="BJ163" s="56"/>
      <c r="BK163" s="56"/>
      <c r="BL163" s="56"/>
      <c r="BM163" s="39"/>
      <c r="BN163" s="51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9"/>
    </row>
    <row r="164" spans="1:79" s="34" customFormat="1" ht="21" hidden="1">
      <c r="A164" s="46"/>
      <c r="B164" s="47"/>
      <c r="C164" s="48"/>
      <c r="D164" s="46"/>
      <c r="E164" s="46"/>
      <c r="F164" s="46"/>
      <c r="G164" s="46"/>
      <c r="H164" s="49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52"/>
      <c r="AY164" s="53"/>
      <c r="AZ164" s="54"/>
      <c r="BA164" s="54"/>
      <c r="BB164" s="54"/>
      <c r="BC164" s="27"/>
      <c r="BD164" s="57"/>
      <c r="BE164" s="51"/>
      <c r="BF164" s="56"/>
      <c r="BG164" s="56"/>
      <c r="BH164" s="58"/>
      <c r="BI164" s="51"/>
      <c r="BJ164" s="59"/>
      <c r="BK164" s="59"/>
      <c r="BL164" s="59"/>
      <c r="BM164" s="60"/>
      <c r="BN164" s="51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9"/>
    </row>
    <row r="165" spans="1:79" s="34" customFormat="1" ht="21" hidden="1">
      <c r="A165" s="46"/>
      <c r="B165" s="47"/>
      <c r="C165" s="48"/>
      <c r="D165" s="46"/>
      <c r="E165" s="46"/>
      <c r="F165" s="46"/>
      <c r="G165" s="46"/>
      <c r="H165" s="49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52"/>
      <c r="AY165" s="53"/>
      <c r="AZ165" s="54"/>
      <c r="BA165" s="54"/>
      <c r="BB165" s="54"/>
      <c r="BC165" s="27"/>
      <c r="BD165" s="57"/>
      <c r="BE165" s="51"/>
      <c r="BF165" s="56"/>
      <c r="BG165" s="56"/>
      <c r="BH165" s="58"/>
      <c r="BI165" s="51"/>
      <c r="BJ165" s="59"/>
      <c r="BK165" s="59"/>
      <c r="BL165" s="59"/>
      <c r="BM165" s="60"/>
      <c r="BN165" s="51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9"/>
    </row>
    <row r="166" spans="1:79" s="34" customFormat="1" ht="21" hidden="1">
      <c r="A166" s="46"/>
      <c r="B166" s="47"/>
      <c r="C166" s="48"/>
      <c r="D166" s="46"/>
      <c r="E166" s="46"/>
      <c r="F166" s="46"/>
      <c r="G166" s="46"/>
      <c r="H166" s="49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52"/>
      <c r="AY166" s="53"/>
      <c r="AZ166" s="54"/>
      <c r="BA166" s="54"/>
      <c r="BB166" s="54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27"/>
      <c r="BP166" s="129"/>
      <c r="BQ166" s="129"/>
      <c r="BR166" s="129"/>
      <c r="BS166" s="129"/>
      <c r="BT166" s="129"/>
      <c r="BU166" s="129"/>
      <c r="BV166" s="27"/>
      <c r="BW166" s="27"/>
      <c r="BX166" s="27"/>
      <c r="BY166" s="27"/>
      <c r="BZ166" s="27"/>
      <c r="CA166" s="29"/>
    </row>
    <row r="167" spans="1:79" s="34" customFormat="1" ht="21" hidden="1">
      <c r="A167" s="46"/>
      <c r="B167" s="47"/>
      <c r="C167" s="48"/>
      <c r="D167" s="46"/>
      <c r="E167" s="46"/>
      <c r="F167" s="46"/>
      <c r="G167" s="46"/>
      <c r="H167" s="49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52"/>
      <c r="AY167" s="53"/>
      <c r="AZ167" s="54"/>
      <c r="BA167" s="54"/>
      <c r="BB167" s="54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27"/>
      <c r="BP167" s="129"/>
      <c r="BQ167" s="129"/>
      <c r="BR167" s="129"/>
      <c r="BS167" s="129"/>
      <c r="BT167" s="129"/>
      <c r="BU167" s="129"/>
      <c r="BV167" s="27"/>
      <c r="BW167" s="27"/>
      <c r="BX167" s="27"/>
      <c r="BY167" s="27"/>
      <c r="BZ167" s="27"/>
      <c r="CA167" s="29"/>
    </row>
    <row r="168" spans="1:79" s="34" customFormat="1" ht="23.25" hidden="1">
      <c r="A168" s="46"/>
      <c r="B168" s="47"/>
      <c r="C168" s="48"/>
      <c r="D168" s="46"/>
      <c r="E168" s="46"/>
      <c r="F168" s="46"/>
      <c r="G168" s="46"/>
      <c r="H168" s="49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52"/>
      <c r="AY168" s="50"/>
      <c r="BC168" s="30"/>
      <c r="BD168" s="37"/>
      <c r="BE168" s="35"/>
      <c r="BF168" s="26"/>
      <c r="BG168" s="26"/>
      <c r="BH168" s="39"/>
      <c r="BI168" s="35"/>
      <c r="BJ168" s="26"/>
      <c r="BK168" s="26"/>
      <c r="BL168" s="26"/>
      <c r="BM168" s="39"/>
      <c r="BN168" s="35"/>
      <c r="BO168" s="32"/>
      <c r="BP168" s="30"/>
      <c r="BQ168" s="31"/>
      <c r="BR168" s="26"/>
      <c r="BS168" s="31"/>
      <c r="BT168" s="26"/>
      <c r="BU168" s="31"/>
      <c r="BV168" s="32"/>
      <c r="BW168" s="32"/>
      <c r="BX168" s="32"/>
      <c r="BY168" s="32"/>
      <c r="BZ168" s="32"/>
      <c r="CA168" s="33"/>
    </row>
    <row r="169" spans="1:79" s="34" customFormat="1" ht="23.25" hidden="1">
      <c r="A169" s="46"/>
      <c r="B169" s="47"/>
      <c r="C169" s="48"/>
      <c r="D169" s="46"/>
      <c r="E169" s="46"/>
      <c r="F169" s="46"/>
      <c r="G169" s="46"/>
      <c r="H169" s="49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52"/>
      <c r="AY169" s="50"/>
      <c r="BC169" s="30"/>
      <c r="BD169" s="37"/>
      <c r="BE169" s="35"/>
      <c r="BF169" s="26"/>
      <c r="BG169" s="26"/>
      <c r="BH169" s="39"/>
      <c r="BI169" s="35"/>
      <c r="BJ169" s="26"/>
      <c r="BK169" s="26"/>
      <c r="BL169" s="26"/>
      <c r="BM169" s="39"/>
      <c r="BN169" s="35"/>
      <c r="BO169" s="32"/>
      <c r="BP169" s="30"/>
      <c r="BQ169" s="31"/>
      <c r="BR169" s="26"/>
      <c r="BS169" s="31"/>
      <c r="BT169" s="26"/>
      <c r="BU169" s="31"/>
      <c r="BV169" s="32"/>
      <c r="BW169" s="32"/>
      <c r="BX169" s="32"/>
      <c r="BY169" s="32"/>
      <c r="BZ169" s="32"/>
      <c r="CA169" s="33"/>
    </row>
    <row r="170" spans="1:79" s="34" customFormat="1" ht="23.25" hidden="1">
      <c r="A170" s="46"/>
      <c r="B170" s="47"/>
      <c r="C170" s="48"/>
      <c r="D170" s="46"/>
      <c r="E170" s="46"/>
      <c r="F170" s="46"/>
      <c r="G170" s="46"/>
      <c r="H170" s="49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52"/>
      <c r="AY170" s="50"/>
      <c r="BC170" s="30"/>
      <c r="BD170" s="37"/>
      <c r="BE170" s="35"/>
      <c r="BF170" s="26"/>
      <c r="BG170" s="26"/>
      <c r="BH170" s="39"/>
      <c r="BI170" s="35"/>
      <c r="BJ170" s="26"/>
      <c r="BK170" s="26"/>
      <c r="BL170" s="26"/>
      <c r="BM170" s="39"/>
      <c r="BN170" s="35"/>
      <c r="BO170" s="32"/>
      <c r="BP170" s="30"/>
      <c r="BQ170" s="31"/>
      <c r="BR170" s="26"/>
      <c r="BS170" s="31"/>
      <c r="BT170" s="26"/>
      <c r="BU170" s="31"/>
      <c r="BV170" s="32"/>
      <c r="BW170" s="32"/>
      <c r="BX170" s="32"/>
      <c r="BY170" s="32"/>
      <c r="BZ170" s="32"/>
      <c r="CA170" s="33"/>
    </row>
    <row r="171" spans="1:79" s="34" customFormat="1" ht="23.25" hidden="1">
      <c r="A171" s="46"/>
      <c r="B171" s="47"/>
      <c r="C171" s="48"/>
      <c r="D171" s="46"/>
      <c r="E171" s="46"/>
      <c r="F171" s="46"/>
      <c r="G171" s="46"/>
      <c r="H171" s="49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52"/>
      <c r="AY171" s="50"/>
      <c r="BC171" s="30"/>
      <c r="BD171" s="37"/>
      <c r="BE171" s="35"/>
      <c r="BF171" s="26"/>
      <c r="BG171" s="26"/>
      <c r="BH171" s="39"/>
      <c r="BI171" s="35"/>
      <c r="BJ171" s="26"/>
      <c r="BK171" s="26"/>
      <c r="BL171" s="26"/>
      <c r="BM171" s="39"/>
      <c r="BN171" s="35"/>
      <c r="BO171" s="32"/>
      <c r="BP171" s="30"/>
      <c r="BQ171" s="31"/>
      <c r="BR171" s="26"/>
      <c r="BS171" s="31"/>
      <c r="BT171" s="26"/>
      <c r="BU171" s="31"/>
      <c r="BV171" s="32"/>
      <c r="BW171" s="32"/>
      <c r="BX171" s="32"/>
      <c r="BY171" s="32"/>
      <c r="BZ171" s="32"/>
      <c r="CA171" s="33"/>
    </row>
    <row r="172" spans="1:79" s="34" customFormat="1" ht="23.25" hidden="1">
      <c r="A172" s="46"/>
      <c r="B172" s="47"/>
      <c r="C172" s="48"/>
      <c r="D172" s="46"/>
      <c r="E172" s="46"/>
      <c r="F172" s="46"/>
      <c r="G172" s="46"/>
      <c r="H172" s="49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52"/>
      <c r="AY172" s="50"/>
      <c r="BC172" s="30"/>
      <c r="BD172" s="37"/>
      <c r="BE172" s="35"/>
      <c r="BF172" s="26"/>
      <c r="BG172" s="26"/>
      <c r="BH172" s="39"/>
      <c r="BI172" s="35"/>
      <c r="BJ172" s="26"/>
      <c r="BK172" s="26"/>
      <c r="BL172" s="26"/>
      <c r="BM172" s="39"/>
      <c r="BN172" s="35"/>
      <c r="BO172" s="32"/>
      <c r="BP172" s="30"/>
      <c r="BQ172" s="31"/>
      <c r="BR172" s="26"/>
      <c r="BS172" s="31"/>
      <c r="BT172" s="26"/>
      <c r="BU172" s="31"/>
      <c r="BV172" s="32"/>
      <c r="BW172" s="32"/>
      <c r="BX172" s="32"/>
      <c r="BY172" s="32"/>
      <c r="BZ172" s="32"/>
      <c r="CA172" s="33"/>
    </row>
    <row r="173" spans="1:79" s="34" customFormat="1" ht="23.25" hidden="1">
      <c r="A173" s="46"/>
      <c r="B173" s="47"/>
      <c r="C173" s="48"/>
      <c r="D173" s="46"/>
      <c r="E173" s="46"/>
      <c r="F173" s="46"/>
      <c r="G173" s="46"/>
      <c r="H173" s="49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52"/>
      <c r="AY173" s="50"/>
      <c r="BC173" s="30"/>
      <c r="BD173" s="37"/>
      <c r="BE173" s="35"/>
      <c r="BF173" s="26"/>
      <c r="BG173" s="26"/>
      <c r="BH173" s="39"/>
      <c r="BI173" s="35"/>
      <c r="BJ173" s="26"/>
      <c r="BK173" s="26"/>
      <c r="BL173" s="26"/>
      <c r="BM173" s="39"/>
      <c r="BN173" s="35"/>
      <c r="BO173" s="32"/>
      <c r="BP173" s="30"/>
      <c r="BQ173" s="31"/>
      <c r="BR173" s="26"/>
      <c r="BS173" s="31"/>
      <c r="BT173" s="26"/>
      <c r="BU173" s="31"/>
      <c r="BV173" s="32"/>
      <c r="BW173" s="32"/>
      <c r="BX173" s="32"/>
      <c r="BY173" s="32"/>
      <c r="BZ173" s="32"/>
      <c r="CA173" s="33"/>
    </row>
    <row r="174" spans="1:79" s="34" customFormat="1" ht="23.25" hidden="1">
      <c r="A174" s="46"/>
      <c r="B174" s="47"/>
      <c r="C174" s="48"/>
      <c r="D174" s="46"/>
      <c r="E174" s="46"/>
      <c r="F174" s="46"/>
      <c r="G174" s="46"/>
      <c r="H174" s="49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52"/>
      <c r="AY174" s="50"/>
      <c r="BC174" s="30"/>
      <c r="BD174" s="37"/>
      <c r="BE174" s="35"/>
      <c r="BF174" s="26"/>
      <c r="BG174" s="26"/>
      <c r="BH174" s="39"/>
      <c r="BI174" s="35"/>
      <c r="BJ174" s="26"/>
      <c r="BK174" s="26"/>
      <c r="BL174" s="26"/>
      <c r="BM174" s="39"/>
      <c r="BN174" s="35"/>
      <c r="BO174" s="32"/>
      <c r="BP174" s="30"/>
      <c r="BQ174" s="31"/>
      <c r="BR174" s="26"/>
      <c r="BS174" s="31"/>
      <c r="BT174" s="26"/>
      <c r="BU174" s="31"/>
      <c r="BV174" s="32"/>
      <c r="BW174" s="32"/>
      <c r="BX174" s="32"/>
      <c r="BY174" s="32"/>
      <c r="BZ174" s="32"/>
      <c r="CA174" s="33"/>
    </row>
    <row r="175" spans="1:79" s="34" customFormat="1" ht="23.25" hidden="1">
      <c r="A175" s="46"/>
      <c r="B175" s="47"/>
      <c r="C175" s="48"/>
      <c r="D175" s="46"/>
      <c r="E175" s="46"/>
      <c r="F175" s="46"/>
      <c r="G175" s="46"/>
      <c r="H175" s="49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52"/>
      <c r="AY175" s="50"/>
      <c r="BC175" s="30"/>
      <c r="BD175" s="37"/>
      <c r="BE175" s="35"/>
      <c r="BF175" s="26"/>
      <c r="BG175" s="26"/>
      <c r="BH175" s="39"/>
      <c r="BI175" s="35"/>
      <c r="BJ175" s="26"/>
      <c r="BK175" s="26"/>
      <c r="BL175" s="26"/>
      <c r="BM175" s="39"/>
      <c r="BN175" s="35"/>
      <c r="BO175" s="32"/>
      <c r="BP175" s="30"/>
      <c r="BQ175" s="31"/>
      <c r="BR175" s="26"/>
      <c r="BS175" s="31"/>
      <c r="BT175" s="26"/>
      <c r="BU175" s="31"/>
      <c r="BV175" s="32"/>
      <c r="BW175" s="32"/>
      <c r="BX175" s="32"/>
      <c r="BY175" s="32"/>
      <c r="BZ175" s="32"/>
      <c r="CA175" s="33"/>
    </row>
    <row r="176" spans="1:79" s="34" customFormat="1" ht="23.25" hidden="1">
      <c r="A176" s="46"/>
      <c r="B176" s="47"/>
      <c r="C176" s="48"/>
      <c r="D176" s="46"/>
      <c r="E176" s="46"/>
      <c r="F176" s="46"/>
      <c r="G176" s="46"/>
      <c r="H176" s="49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52"/>
      <c r="AY176" s="50"/>
      <c r="BC176" s="30"/>
      <c r="BD176" s="37"/>
      <c r="BE176" s="35"/>
      <c r="BF176" s="26"/>
      <c r="BG176" s="26"/>
      <c r="BH176" s="39"/>
      <c r="BI176" s="35"/>
      <c r="BJ176" s="26"/>
      <c r="BK176" s="26"/>
      <c r="BL176" s="26"/>
      <c r="BM176" s="39"/>
      <c r="BN176" s="35"/>
      <c r="BO176" s="32"/>
      <c r="BP176" s="30"/>
      <c r="BQ176" s="31"/>
      <c r="BR176" s="26"/>
      <c r="BS176" s="31"/>
      <c r="BT176" s="26"/>
      <c r="BU176" s="31"/>
      <c r="BV176" s="32"/>
      <c r="BW176" s="32"/>
      <c r="BX176" s="32"/>
      <c r="BY176" s="32"/>
      <c r="BZ176" s="32"/>
      <c r="CA176" s="33"/>
    </row>
    <row r="177" spans="1:66" s="34" customFormat="1" hidden="1">
      <c r="A177" s="46"/>
      <c r="B177" s="47"/>
      <c r="C177" s="48"/>
      <c r="D177" s="46"/>
      <c r="E177" s="46"/>
      <c r="F177" s="46"/>
      <c r="G177" s="46"/>
      <c r="H177" s="49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52"/>
      <c r="BD177" s="38"/>
      <c r="BE177" s="36"/>
      <c r="BH177" s="38"/>
      <c r="BI177" s="36"/>
      <c r="BM177" s="38"/>
      <c r="BN177" s="36"/>
    </row>
    <row r="178" spans="1:66" s="34" customFormat="1" hidden="1">
      <c r="A178" s="46"/>
      <c r="B178" s="47"/>
      <c r="C178" s="48"/>
      <c r="D178" s="46"/>
      <c r="E178" s="46"/>
      <c r="F178" s="46"/>
      <c r="G178" s="46"/>
      <c r="H178" s="49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52"/>
      <c r="BD178" s="38"/>
      <c r="BE178" s="36"/>
      <c r="BH178" s="38"/>
      <c r="BI178" s="36"/>
      <c r="BM178" s="38"/>
      <c r="BN178" s="36"/>
    </row>
    <row r="179" spans="1:66" s="34" customFormat="1" hidden="1">
      <c r="A179" s="46"/>
      <c r="B179" s="47"/>
      <c r="C179" s="48"/>
      <c r="D179" s="46"/>
      <c r="E179" s="46"/>
      <c r="F179" s="46"/>
      <c r="G179" s="46"/>
      <c r="H179" s="49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52"/>
      <c r="BD179" s="38"/>
      <c r="BE179" s="36"/>
      <c r="BH179" s="38"/>
      <c r="BI179" s="36"/>
      <c r="BM179" s="38"/>
      <c r="BN179" s="36"/>
    </row>
    <row r="180" spans="1:66" s="34" customFormat="1" hidden="1">
      <c r="A180" s="46"/>
      <c r="B180" s="47"/>
      <c r="C180" s="48"/>
      <c r="D180" s="46"/>
      <c r="E180" s="46"/>
      <c r="F180" s="46"/>
      <c r="G180" s="46"/>
      <c r="H180" s="49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52"/>
      <c r="BD180" s="38"/>
      <c r="BE180" s="36"/>
      <c r="BH180" s="38"/>
      <c r="BI180" s="36"/>
      <c r="BM180" s="38"/>
      <c r="BN180" s="36"/>
    </row>
    <row r="181" spans="1:66" s="34" customFormat="1" hidden="1">
      <c r="A181" s="46"/>
      <c r="B181" s="47"/>
      <c r="C181" s="48"/>
      <c r="D181" s="46"/>
      <c r="E181" s="46"/>
      <c r="F181" s="46"/>
      <c r="G181" s="46"/>
      <c r="H181" s="49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52"/>
      <c r="BD181" s="38"/>
      <c r="BE181" s="36"/>
      <c r="BH181" s="38"/>
      <c r="BI181" s="36"/>
      <c r="BM181" s="38"/>
      <c r="BN181" s="36"/>
    </row>
    <row r="182" spans="1:66" s="34" customFormat="1" hidden="1">
      <c r="A182" s="46"/>
      <c r="B182" s="47"/>
      <c r="C182" s="48"/>
      <c r="D182" s="46"/>
      <c r="E182" s="46"/>
      <c r="F182" s="46"/>
      <c r="G182" s="46"/>
      <c r="H182" s="49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52"/>
      <c r="BD182" s="38"/>
      <c r="BE182" s="36"/>
      <c r="BH182" s="38"/>
      <c r="BI182" s="36"/>
      <c r="BM182" s="38"/>
      <c r="BN182" s="36"/>
    </row>
    <row r="183" spans="1:66" s="34" customFormat="1" hidden="1">
      <c r="A183" s="46"/>
      <c r="B183" s="47"/>
      <c r="C183" s="48"/>
      <c r="D183" s="46"/>
      <c r="E183" s="46"/>
      <c r="F183" s="46"/>
      <c r="G183" s="46"/>
      <c r="H183" s="49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52"/>
      <c r="BD183" s="38"/>
      <c r="BE183" s="36"/>
      <c r="BH183" s="38"/>
      <c r="BI183" s="36"/>
      <c r="BM183" s="38"/>
      <c r="BN183" s="36"/>
    </row>
    <row r="184" spans="1:66" s="34" customFormat="1" hidden="1">
      <c r="A184" s="46"/>
      <c r="B184" s="47"/>
      <c r="C184" s="48"/>
      <c r="D184" s="46"/>
      <c r="E184" s="46"/>
      <c r="F184" s="46"/>
      <c r="G184" s="46"/>
      <c r="H184" s="49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52"/>
      <c r="BD184" s="38"/>
      <c r="BE184" s="36"/>
      <c r="BH184" s="38"/>
      <c r="BI184" s="36"/>
      <c r="BM184" s="38"/>
      <c r="BN184" s="36"/>
    </row>
    <row r="185" spans="1:66" s="34" customFormat="1" hidden="1">
      <c r="A185" s="46"/>
      <c r="B185" s="47"/>
      <c r="C185" s="48"/>
      <c r="D185" s="46"/>
      <c r="E185" s="46"/>
      <c r="F185" s="46"/>
      <c r="G185" s="46"/>
      <c r="H185" s="49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52"/>
      <c r="BD185" s="38"/>
      <c r="BE185" s="36"/>
      <c r="BH185" s="38"/>
      <c r="BI185" s="36"/>
      <c r="BM185" s="38"/>
      <c r="BN185" s="36"/>
    </row>
    <row r="186" spans="1:66" s="34" customFormat="1" hidden="1">
      <c r="A186" s="46"/>
      <c r="B186" s="47"/>
      <c r="C186" s="48"/>
      <c r="D186" s="46"/>
      <c r="E186" s="46"/>
      <c r="F186" s="46"/>
      <c r="G186" s="46"/>
      <c r="H186" s="49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52"/>
      <c r="BD186" s="38"/>
      <c r="BE186" s="36"/>
      <c r="BH186" s="38"/>
      <c r="BI186" s="36"/>
      <c r="BM186" s="38"/>
      <c r="BN186" s="36"/>
    </row>
    <row r="187" spans="1:66" s="34" customFormat="1" hidden="1">
      <c r="A187" s="46"/>
      <c r="B187" s="47"/>
      <c r="C187" s="48"/>
      <c r="D187" s="46"/>
      <c r="E187" s="46"/>
      <c r="F187" s="46"/>
      <c r="G187" s="46"/>
      <c r="H187" s="49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52"/>
      <c r="BD187" s="38"/>
      <c r="BE187" s="36"/>
      <c r="BH187" s="38"/>
      <c r="BI187" s="36"/>
      <c r="BM187" s="38"/>
      <c r="BN187" s="36"/>
    </row>
    <row r="188" spans="1:66" s="34" customFormat="1" hidden="1">
      <c r="A188" s="46"/>
      <c r="B188" s="47"/>
      <c r="C188" s="48"/>
      <c r="D188" s="46"/>
      <c r="E188" s="46"/>
      <c r="F188" s="46"/>
      <c r="G188" s="46"/>
      <c r="H188" s="49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52"/>
      <c r="BD188" s="38"/>
      <c r="BE188" s="36"/>
      <c r="BH188" s="38"/>
      <c r="BI188" s="36"/>
      <c r="BM188" s="38"/>
      <c r="BN188" s="36"/>
    </row>
    <row r="189" spans="1:66" s="34" customFormat="1" hidden="1">
      <c r="A189" s="46"/>
      <c r="B189" s="47"/>
      <c r="C189" s="48"/>
      <c r="D189" s="46"/>
      <c r="E189" s="46"/>
      <c r="F189" s="46"/>
      <c r="G189" s="46"/>
      <c r="H189" s="49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52"/>
      <c r="BD189" s="38"/>
      <c r="BE189" s="36"/>
      <c r="BH189" s="38"/>
      <c r="BI189" s="36"/>
      <c r="BM189" s="38"/>
      <c r="BN189" s="36"/>
    </row>
    <row r="190" spans="1:66" s="34" customFormat="1" hidden="1">
      <c r="A190" s="46"/>
      <c r="B190" s="47"/>
      <c r="C190" s="48"/>
      <c r="D190" s="46"/>
      <c r="E190" s="46"/>
      <c r="F190" s="46"/>
      <c r="G190" s="46"/>
      <c r="H190" s="49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52"/>
      <c r="BD190" s="38"/>
      <c r="BE190" s="36"/>
      <c r="BH190" s="38"/>
      <c r="BI190" s="36"/>
      <c r="BM190" s="38"/>
      <c r="BN190" s="36"/>
    </row>
    <row r="191" spans="1:66" s="34" customFormat="1" hidden="1">
      <c r="A191" s="46"/>
      <c r="B191" s="47"/>
      <c r="C191" s="48"/>
      <c r="D191" s="46"/>
      <c r="E191" s="46"/>
      <c r="F191" s="46"/>
      <c r="G191" s="46"/>
      <c r="H191" s="49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52"/>
      <c r="BD191" s="38"/>
      <c r="BE191" s="36"/>
      <c r="BH191" s="38"/>
      <c r="BI191" s="36"/>
      <c r="BM191" s="38"/>
      <c r="BN191" s="36"/>
    </row>
    <row r="192" spans="1:66" s="34" customFormat="1" hidden="1">
      <c r="A192" s="46"/>
      <c r="B192" s="47"/>
      <c r="C192" s="48"/>
      <c r="D192" s="46"/>
      <c r="E192" s="46"/>
      <c r="F192" s="46"/>
      <c r="G192" s="46"/>
      <c r="H192" s="49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52"/>
      <c r="BD192" s="38"/>
      <c r="BE192" s="36"/>
      <c r="BH192" s="38"/>
      <c r="BI192" s="36"/>
      <c r="BM192" s="38"/>
      <c r="BN192" s="36"/>
    </row>
    <row r="193" spans="1:66" s="34" customFormat="1" hidden="1">
      <c r="A193" s="46"/>
      <c r="B193" s="47"/>
      <c r="C193" s="48"/>
      <c r="D193" s="46"/>
      <c r="E193" s="46"/>
      <c r="F193" s="46"/>
      <c r="G193" s="46"/>
      <c r="H193" s="49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52"/>
      <c r="BD193" s="38"/>
      <c r="BE193" s="36"/>
      <c r="BH193" s="38"/>
      <c r="BI193" s="36"/>
      <c r="BM193" s="38"/>
      <c r="BN193" s="36"/>
    </row>
    <row r="194" spans="1:66" s="34" customFormat="1" hidden="1">
      <c r="A194" s="46"/>
      <c r="B194" s="47"/>
      <c r="C194" s="48"/>
      <c r="D194" s="46"/>
      <c r="E194" s="46"/>
      <c r="F194" s="46"/>
      <c r="G194" s="46"/>
      <c r="H194" s="49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52"/>
      <c r="BD194" s="38"/>
      <c r="BE194" s="36"/>
      <c r="BH194" s="38"/>
      <c r="BI194" s="36"/>
      <c r="BM194" s="38"/>
      <c r="BN194" s="36"/>
    </row>
    <row r="195" spans="1:66" s="34" customFormat="1" hidden="1">
      <c r="A195" s="46"/>
      <c r="B195" s="47"/>
      <c r="C195" s="48"/>
      <c r="D195" s="46"/>
      <c r="E195" s="46"/>
      <c r="F195" s="46"/>
      <c r="G195" s="46"/>
      <c r="H195" s="49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52"/>
      <c r="BD195" s="38"/>
      <c r="BE195" s="36"/>
      <c r="BH195" s="38"/>
      <c r="BI195" s="36"/>
      <c r="BM195" s="38"/>
      <c r="BN195" s="36"/>
    </row>
    <row r="196" spans="1:66" s="34" customFormat="1" hidden="1">
      <c r="A196" s="46"/>
      <c r="B196" s="47"/>
      <c r="C196" s="48"/>
      <c r="D196" s="46"/>
      <c r="E196" s="46"/>
      <c r="F196" s="46"/>
      <c r="G196" s="46"/>
      <c r="H196" s="49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52"/>
      <c r="BD196" s="38"/>
      <c r="BE196" s="36"/>
      <c r="BH196" s="38"/>
      <c r="BI196" s="36"/>
      <c r="BM196" s="38"/>
      <c r="BN196" s="36"/>
    </row>
    <row r="197" spans="1:66" s="34" customFormat="1" hidden="1">
      <c r="A197" s="46"/>
      <c r="B197" s="47"/>
      <c r="C197" s="48"/>
      <c r="D197" s="46"/>
      <c r="E197" s="46"/>
      <c r="F197" s="46"/>
      <c r="G197" s="46"/>
      <c r="H197" s="49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52"/>
      <c r="BD197" s="38"/>
      <c r="BE197" s="36"/>
      <c r="BH197" s="38"/>
      <c r="BI197" s="36"/>
      <c r="BM197" s="38"/>
      <c r="BN197" s="36"/>
    </row>
    <row r="198" spans="1:66" s="34" customFormat="1" hidden="1">
      <c r="A198" s="46"/>
      <c r="B198" s="47"/>
      <c r="C198" s="48"/>
      <c r="D198" s="46"/>
      <c r="E198" s="46"/>
      <c r="F198" s="46"/>
      <c r="G198" s="46"/>
      <c r="H198" s="49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52"/>
      <c r="BD198" s="38"/>
      <c r="BE198" s="36"/>
      <c r="BH198" s="38"/>
      <c r="BI198" s="36"/>
      <c r="BM198" s="38"/>
      <c r="BN198" s="36"/>
    </row>
    <row r="199" spans="1:66" s="34" customFormat="1" hidden="1">
      <c r="A199" s="46"/>
      <c r="B199" s="47"/>
      <c r="C199" s="48"/>
      <c r="D199" s="46"/>
      <c r="E199" s="46"/>
      <c r="F199" s="46"/>
      <c r="G199" s="46"/>
      <c r="H199" s="49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52"/>
      <c r="BD199" s="38"/>
      <c r="BE199" s="36"/>
      <c r="BH199" s="38"/>
      <c r="BI199" s="36"/>
      <c r="BM199" s="38"/>
      <c r="BN199" s="36"/>
    </row>
    <row r="200" spans="1:66" s="34" customFormat="1" hidden="1">
      <c r="A200" s="46"/>
      <c r="B200" s="47"/>
      <c r="C200" s="48"/>
      <c r="D200" s="46"/>
      <c r="E200" s="46"/>
      <c r="F200" s="46"/>
      <c r="G200" s="46"/>
      <c r="H200" s="49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52"/>
      <c r="BD200" s="38"/>
      <c r="BE200" s="36"/>
      <c r="BH200" s="38"/>
      <c r="BI200" s="36"/>
      <c r="BM200" s="38"/>
      <c r="BN200" s="36"/>
    </row>
    <row r="201" spans="1:66" s="34" customFormat="1" hidden="1">
      <c r="A201" s="46"/>
      <c r="B201" s="47"/>
      <c r="C201" s="48"/>
      <c r="D201" s="46"/>
      <c r="E201" s="46"/>
      <c r="F201" s="46"/>
      <c r="G201" s="46"/>
      <c r="H201" s="49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52"/>
      <c r="BD201" s="38"/>
      <c r="BE201" s="36"/>
      <c r="BH201" s="38"/>
      <c r="BI201" s="36"/>
      <c r="BM201" s="38"/>
      <c r="BN201" s="36"/>
    </row>
    <row r="202" spans="1:66" s="34" customFormat="1" hidden="1">
      <c r="A202" s="46"/>
      <c r="B202" s="47"/>
      <c r="C202" s="48"/>
      <c r="D202" s="46"/>
      <c r="E202" s="46"/>
      <c r="F202" s="46"/>
      <c r="G202" s="46"/>
      <c r="H202" s="49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52"/>
      <c r="BD202" s="38"/>
      <c r="BE202" s="36"/>
      <c r="BH202" s="38"/>
      <c r="BI202" s="36"/>
      <c r="BM202" s="38"/>
      <c r="BN202" s="36"/>
    </row>
    <row r="203" spans="1:66" s="34" customFormat="1" hidden="1">
      <c r="A203" s="46"/>
      <c r="B203" s="47"/>
      <c r="C203" s="48"/>
      <c r="D203" s="46"/>
      <c r="E203" s="46"/>
      <c r="F203" s="46"/>
      <c r="G203" s="46"/>
      <c r="H203" s="49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52"/>
      <c r="BD203" s="38"/>
      <c r="BE203" s="36"/>
      <c r="BH203" s="38"/>
      <c r="BI203" s="36"/>
      <c r="BM203" s="38"/>
      <c r="BN203" s="36"/>
    </row>
    <row r="204" spans="1:66" s="34" customFormat="1" hidden="1">
      <c r="A204" s="46"/>
      <c r="B204" s="47"/>
      <c r="C204" s="48"/>
      <c r="D204" s="46"/>
      <c r="E204" s="46"/>
      <c r="F204" s="46"/>
      <c r="G204" s="46"/>
      <c r="H204" s="49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52"/>
      <c r="BD204" s="38"/>
      <c r="BE204" s="36"/>
      <c r="BH204" s="38"/>
      <c r="BI204" s="36"/>
      <c r="BM204" s="38"/>
      <c r="BN204" s="36"/>
    </row>
    <row r="205" spans="1:66" s="34" customFormat="1" hidden="1">
      <c r="A205" s="46"/>
      <c r="B205" s="47"/>
      <c r="C205" s="48"/>
      <c r="D205" s="46"/>
      <c r="E205" s="46"/>
      <c r="F205" s="46"/>
      <c r="G205" s="46"/>
      <c r="H205" s="49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52"/>
      <c r="BD205" s="38"/>
      <c r="BE205" s="36"/>
      <c r="BH205" s="38"/>
      <c r="BI205" s="36"/>
      <c r="BM205" s="38"/>
      <c r="BN205" s="36"/>
    </row>
    <row r="206" spans="1:66" s="34" customFormat="1" hidden="1">
      <c r="A206" s="46"/>
      <c r="B206" s="47"/>
      <c r="C206" s="48"/>
      <c r="D206" s="46"/>
      <c r="E206" s="46"/>
      <c r="F206" s="46"/>
      <c r="G206" s="46"/>
      <c r="H206" s="49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52"/>
      <c r="BD206" s="38"/>
      <c r="BE206" s="36"/>
      <c r="BH206" s="38"/>
      <c r="BI206" s="36"/>
      <c r="BM206" s="38"/>
      <c r="BN206" s="36"/>
    </row>
    <row r="207" spans="1:66" s="34" customFormat="1" hidden="1">
      <c r="A207" s="46"/>
      <c r="B207" s="47"/>
      <c r="C207" s="48"/>
      <c r="D207" s="46"/>
      <c r="E207" s="46"/>
      <c r="F207" s="46"/>
      <c r="G207" s="46"/>
      <c r="H207" s="49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52"/>
      <c r="BD207" s="38"/>
      <c r="BE207" s="36"/>
      <c r="BH207" s="38"/>
      <c r="BI207" s="36"/>
      <c r="BM207" s="38"/>
      <c r="BN207" s="36"/>
    </row>
    <row r="208" spans="1:66" s="34" customFormat="1" hidden="1">
      <c r="A208" s="46"/>
      <c r="B208" s="47"/>
      <c r="C208" s="48"/>
      <c r="D208" s="46"/>
      <c r="E208" s="46"/>
      <c r="F208" s="46"/>
      <c r="G208" s="46"/>
      <c r="H208" s="49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52"/>
      <c r="BD208" s="38"/>
      <c r="BE208" s="36"/>
      <c r="BH208" s="38"/>
      <c r="BI208" s="36"/>
      <c r="BM208" s="38"/>
      <c r="BN208" s="36"/>
    </row>
    <row r="209" spans="1:66" s="34" customFormat="1" hidden="1">
      <c r="A209" s="46"/>
      <c r="B209" s="47"/>
      <c r="C209" s="48"/>
      <c r="D209" s="46"/>
      <c r="E209" s="46"/>
      <c r="F209" s="46"/>
      <c r="G209" s="46"/>
      <c r="H209" s="49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52"/>
      <c r="BD209" s="38"/>
      <c r="BE209" s="36"/>
      <c r="BH209" s="38"/>
      <c r="BI209" s="36"/>
      <c r="BM209" s="38"/>
      <c r="BN209" s="36"/>
    </row>
    <row r="210" spans="1:66" s="34" customFormat="1" hidden="1">
      <c r="A210" s="46"/>
      <c r="B210" s="47"/>
      <c r="C210" s="48"/>
      <c r="D210" s="46"/>
      <c r="E210" s="46"/>
      <c r="F210" s="46"/>
      <c r="G210" s="46"/>
      <c r="H210" s="49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52"/>
      <c r="BD210" s="38"/>
      <c r="BE210" s="36"/>
      <c r="BH210" s="38"/>
      <c r="BI210" s="36"/>
      <c r="BM210" s="38"/>
      <c r="BN210" s="36"/>
    </row>
    <row r="211" spans="1:66" s="34" customFormat="1" hidden="1">
      <c r="A211" s="46"/>
      <c r="B211" s="47"/>
      <c r="C211" s="48"/>
      <c r="D211" s="46"/>
      <c r="E211" s="46"/>
      <c r="F211" s="46"/>
      <c r="G211" s="46"/>
      <c r="H211" s="49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52"/>
      <c r="BD211" s="38"/>
      <c r="BE211" s="36"/>
      <c r="BH211" s="38"/>
      <c r="BI211" s="36"/>
      <c r="BM211" s="38"/>
      <c r="BN211" s="36"/>
    </row>
    <row r="212" spans="1:66" s="34" customFormat="1" hidden="1">
      <c r="A212" s="46"/>
      <c r="B212" s="47"/>
      <c r="C212" s="48"/>
      <c r="D212" s="46"/>
      <c r="E212" s="46"/>
      <c r="F212" s="46"/>
      <c r="G212" s="46"/>
      <c r="H212" s="49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52"/>
      <c r="BD212" s="38"/>
      <c r="BE212" s="36"/>
      <c r="BH212" s="38"/>
      <c r="BI212" s="36"/>
      <c r="BM212" s="38"/>
      <c r="BN212" s="36"/>
    </row>
    <row r="213" spans="1:66" s="34" customFormat="1" hidden="1">
      <c r="A213" s="46"/>
      <c r="B213" s="47"/>
      <c r="C213" s="48"/>
      <c r="D213" s="46"/>
      <c r="E213" s="46"/>
      <c r="F213" s="46"/>
      <c r="G213" s="46"/>
      <c r="H213" s="49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52"/>
      <c r="BD213" s="38"/>
      <c r="BE213" s="36"/>
      <c r="BH213" s="38"/>
      <c r="BI213" s="36"/>
      <c r="BM213" s="38"/>
      <c r="BN213" s="36"/>
    </row>
    <row r="214" spans="1:66" s="34" customFormat="1" hidden="1">
      <c r="A214" s="46"/>
      <c r="B214" s="47"/>
      <c r="C214" s="48"/>
      <c r="D214" s="46"/>
      <c r="E214" s="46"/>
      <c r="F214" s="46"/>
      <c r="G214" s="46"/>
      <c r="H214" s="49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52"/>
      <c r="BD214" s="38"/>
      <c r="BE214" s="36"/>
      <c r="BH214" s="38"/>
      <c r="BI214" s="36"/>
      <c r="BM214" s="38"/>
      <c r="BN214" s="36"/>
    </row>
    <row r="215" spans="1:66" s="34" customFormat="1" hidden="1">
      <c r="A215" s="46"/>
      <c r="B215" s="47"/>
      <c r="C215" s="48"/>
      <c r="D215" s="46"/>
      <c r="E215" s="46"/>
      <c r="F215" s="46"/>
      <c r="G215" s="46"/>
      <c r="H215" s="49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52"/>
      <c r="BD215" s="38"/>
      <c r="BE215" s="36"/>
      <c r="BH215" s="38"/>
      <c r="BI215" s="36"/>
      <c r="BM215" s="38"/>
      <c r="BN215" s="36"/>
    </row>
    <row r="216" spans="1:66" s="34" customFormat="1" hidden="1">
      <c r="A216" s="46"/>
      <c r="B216" s="47"/>
      <c r="C216" s="48"/>
      <c r="D216" s="46"/>
      <c r="E216" s="46"/>
      <c r="F216" s="46"/>
      <c r="G216" s="46"/>
      <c r="H216" s="49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52"/>
      <c r="BD216" s="38"/>
      <c r="BE216" s="36"/>
      <c r="BH216" s="38"/>
      <c r="BI216" s="36"/>
      <c r="BM216" s="38"/>
      <c r="BN216" s="36"/>
    </row>
    <row r="217" spans="1:66" s="34" customFormat="1" hidden="1">
      <c r="A217" s="46"/>
      <c r="B217" s="47"/>
      <c r="C217" s="48"/>
      <c r="D217" s="46"/>
      <c r="E217" s="46"/>
      <c r="F217" s="46"/>
      <c r="G217" s="46"/>
      <c r="H217" s="49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52"/>
      <c r="BD217" s="38"/>
      <c r="BE217" s="36"/>
      <c r="BH217" s="38"/>
      <c r="BI217" s="36"/>
      <c r="BM217" s="38"/>
      <c r="BN217" s="36"/>
    </row>
    <row r="218" spans="1:66" s="34" customFormat="1" hidden="1">
      <c r="A218" s="46"/>
      <c r="B218" s="47"/>
      <c r="C218" s="48"/>
      <c r="D218" s="46"/>
      <c r="E218" s="46"/>
      <c r="F218" s="46"/>
      <c r="G218" s="46"/>
      <c r="H218" s="49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52"/>
      <c r="BD218" s="38"/>
      <c r="BE218" s="36"/>
      <c r="BH218" s="38"/>
      <c r="BI218" s="36"/>
      <c r="BM218" s="38"/>
      <c r="BN218" s="36"/>
    </row>
    <row r="219" spans="1:66" s="34" customFormat="1" hidden="1">
      <c r="A219" s="46"/>
      <c r="B219" s="47"/>
      <c r="C219" s="48"/>
      <c r="D219" s="46"/>
      <c r="E219" s="46"/>
      <c r="F219" s="46"/>
      <c r="G219" s="46"/>
      <c r="H219" s="49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52"/>
      <c r="BD219" s="38"/>
      <c r="BE219" s="36"/>
      <c r="BH219" s="38"/>
      <c r="BI219" s="36"/>
      <c r="BM219" s="38"/>
      <c r="BN219" s="36"/>
    </row>
    <row r="220" spans="1:66" s="34" customFormat="1" hidden="1">
      <c r="A220" s="46"/>
      <c r="B220" s="47"/>
      <c r="C220" s="48"/>
      <c r="D220" s="46"/>
      <c r="E220" s="46"/>
      <c r="F220" s="46"/>
      <c r="G220" s="46"/>
      <c r="H220" s="49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52"/>
      <c r="BD220" s="38"/>
      <c r="BE220" s="36"/>
      <c r="BH220" s="38"/>
      <c r="BI220" s="36"/>
      <c r="BM220" s="38"/>
      <c r="BN220" s="36"/>
    </row>
    <row r="221" spans="1:66" s="34" customFormat="1" hidden="1">
      <c r="A221" s="46"/>
      <c r="B221" s="47"/>
      <c r="C221" s="48"/>
      <c r="D221" s="46"/>
      <c r="E221" s="46"/>
      <c r="F221" s="46"/>
      <c r="G221" s="46"/>
      <c r="H221" s="49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52"/>
      <c r="BD221" s="38"/>
      <c r="BE221" s="36"/>
      <c r="BH221" s="38"/>
      <c r="BI221" s="36"/>
      <c r="BM221" s="38"/>
      <c r="BN221" s="36"/>
    </row>
    <row r="222" spans="1:66" s="34" customFormat="1" hidden="1">
      <c r="A222" s="46"/>
      <c r="B222" s="47"/>
      <c r="C222" s="48"/>
      <c r="D222" s="46"/>
      <c r="E222" s="46"/>
      <c r="F222" s="46"/>
      <c r="G222" s="46"/>
      <c r="H222" s="49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52"/>
      <c r="BD222" s="38"/>
      <c r="BE222" s="36"/>
      <c r="BH222" s="38"/>
      <c r="BI222" s="36"/>
      <c r="BM222" s="38"/>
      <c r="BN222" s="36"/>
    </row>
    <row r="223" spans="1:66" s="34" customFormat="1" hidden="1">
      <c r="A223" s="46"/>
      <c r="B223" s="47"/>
      <c r="C223" s="48"/>
      <c r="D223" s="46"/>
      <c r="E223" s="46"/>
      <c r="F223" s="46"/>
      <c r="G223" s="46"/>
      <c r="H223" s="49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52"/>
      <c r="BD223" s="38"/>
      <c r="BE223" s="36"/>
      <c r="BH223" s="38"/>
      <c r="BI223" s="36"/>
      <c r="BM223" s="38"/>
      <c r="BN223" s="36"/>
    </row>
    <row r="224" spans="1:66" s="34" customFormat="1" hidden="1">
      <c r="A224" s="46"/>
      <c r="B224" s="47"/>
      <c r="C224" s="48"/>
      <c r="D224" s="46"/>
      <c r="E224" s="46"/>
      <c r="F224" s="46"/>
      <c r="G224" s="46"/>
      <c r="H224" s="49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52"/>
      <c r="BD224" s="38"/>
      <c r="BE224" s="36"/>
      <c r="BH224" s="38"/>
      <c r="BI224" s="36"/>
      <c r="BM224" s="38"/>
      <c r="BN224" s="36"/>
    </row>
    <row r="225" spans="1:66" s="34" customFormat="1" hidden="1">
      <c r="A225" s="46"/>
      <c r="B225" s="47"/>
      <c r="C225" s="48"/>
      <c r="D225" s="46"/>
      <c r="E225" s="46"/>
      <c r="F225" s="46"/>
      <c r="G225" s="46"/>
      <c r="H225" s="49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52"/>
      <c r="BD225" s="38"/>
      <c r="BE225" s="36"/>
      <c r="BH225" s="38"/>
      <c r="BI225" s="36"/>
      <c r="BM225" s="38"/>
      <c r="BN225" s="36"/>
    </row>
    <row r="226" spans="1:66" s="34" customFormat="1" hidden="1">
      <c r="A226" s="46"/>
      <c r="B226" s="47"/>
      <c r="C226" s="48"/>
      <c r="D226" s="46"/>
      <c r="E226" s="46"/>
      <c r="F226" s="46"/>
      <c r="G226" s="46"/>
      <c r="H226" s="49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52"/>
      <c r="BD226" s="38"/>
      <c r="BE226" s="36"/>
      <c r="BH226" s="38"/>
      <c r="BI226" s="36"/>
      <c r="BM226" s="38"/>
      <c r="BN226" s="36"/>
    </row>
    <row r="227" spans="1:66" s="34" customFormat="1" hidden="1">
      <c r="A227" s="46"/>
      <c r="B227" s="47"/>
      <c r="C227" s="48"/>
      <c r="D227" s="46"/>
      <c r="E227" s="46"/>
      <c r="F227" s="46"/>
      <c r="G227" s="46"/>
      <c r="H227" s="49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52"/>
      <c r="BD227" s="38"/>
      <c r="BE227" s="36"/>
      <c r="BH227" s="38"/>
      <c r="BI227" s="36"/>
      <c r="BM227" s="38"/>
      <c r="BN227" s="36"/>
    </row>
    <row r="228" spans="1:66" s="34" customFormat="1" hidden="1">
      <c r="A228" s="46"/>
      <c r="B228" s="47"/>
      <c r="C228" s="48"/>
      <c r="D228" s="46"/>
      <c r="E228" s="46"/>
      <c r="F228" s="46"/>
      <c r="G228" s="46"/>
      <c r="H228" s="49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52"/>
      <c r="BD228" s="38"/>
      <c r="BE228" s="36"/>
      <c r="BH228" s="38"/>
      <c r="BI228" s="36"/>
      <c r="BM228" s="38"/>
      <c r="BN228" s="36"/>
    </row>
    <row r="229" spans="1:66" s="34" customFormat="1" hidden="1">
      <c r="A229" s="46"/>
      <c r="B229" s="47"/>
      <c r="C229" s="48"/>
      <c r="D229" s="46"/>
      <c r="E229" s="46"/>
      <c r="F229" s="46"/>
      <c r="G229" s="46"/>
      <c r="H229" s="49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52"/>
      <c r="BD229" s="38"/>
      <c r="BE229" s="36"/>
      <c r="BH229" s="38"/>
      <c r="BI229" s="36"/>
      <c r="BM229" s="38"/>
      <c r="BN229" s="36"/>
    </row>
    <row r="230" spans="1:66" s="34" customFormat="1" hidden="1">
      <c r="A230" s="46"/>
      <c r="B230" s="47"/>
      <c r="C230" s="48"/>
      <c r="D230" s="46"/>
      <c r="E230" s="46"/>
      <c r="F230" s="46"/>
      <c r="G230" s="46"/>
      <c r="H230" s="49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52"/>
      <c r="BD230" s="38"/>
      <c r="BE230" s="36"/>
      <c r="BH230" s="38"/>
      <c r="BI230" s="36"/>
      <c r="BM230" s="38"/>
      <c r="BN230" s="36"/>
    </row>
    <row r="231" spans="1:66" s="34" customFormat="1" hidden="1">
      <c r="A231" s="46"/>
      <c r="B231" s="47"/>
      <c r="C231" s="48"/>
      <c r="D231" s="46"/>
      <c r="E231" s="46"/>
      <c r="F231" s="46"/>
      <c r="G231" s="46"/>
      <c r="H231" s="49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52"/>
      <c r="BD231" s="38"/>
      <c r="BE231" s="36"/>
      <c r="BH231" s="38"/>
      <c r="BI231" s="36"/>
      <c r="BM231" s="38"/>
      <c r="BN231" s="36"/>
    </row>
    <row r="232" spans="1:66" s="34" customFormat="1" hidden="1">
      <c r="A232" s="46"/>
      <c r="B232" s="47"/>
      <c r="C232" s="48"/>
      <c r="D232" s="46"/>
      <c r="E232" s="46"/>
      <c r="F232" s="46"/>
      <c r="G232" s="46"/>
      <c r="H232" s="49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52"/>
      <c r="BD232" s="38"/>
      <c r="BE232" s="36"/>
      <c r="BH232" s="38"/>
      <c r="BI232" s="36"/>
      <c r="BM232" s="38"/>
      <c r="BN232" s="36"/>
    </row>
    <row r="233" spans="1:66" s="34" customFormat="1" hidden="1">
      <c r="A233" s="46"/>
      <c r="B233" s="47"/>
      <c r="C233" s="48"/>
      <c r="D233" s="46"/>
      <c r="E233" s="46"/>
      <c r="F233" s="46"/>
      <c r="G233" s="46"/>
      <c r="H233" s="49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52"/>
      <c r="BD233" s="38"/>
      <c r="BE233" s="36"/>
      <c r="BH233" s="38"/>
      <c r="BI233" s="36"/>
      <c r="BM233" s="38"/>
      <c r="BN233" s="36"/>
    </row>
    <row r="234" spans="1:66" s="34" customFormat="1" hidden="1">
      <c r="A234" s="46"/>
      <c r="B234" s="47"/>
      <c r="C234" s="48"/>
      <c r="D234" s="46"/>
      <c r="E234" s="46"/>
      <c r="F234" s="46"/>
      <c r="G234" s="46"/>
      <c r="H234" s="49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52"/>
      <c r="BD234" s="38"/>
      <c r="BE234" s="36"/>
      <c r="BH234" s="38"/>
      <c r="BI234" s="36"/>
      <c r="BM234" s="38"/>
      <c r="BN234" s="36"/>
    </row>
    <row r="235" spans="1:66" s="34" customFormat="1" hidden="1">
      <c r="A235" s="46"/>
      <c r="B235" s="47"/>
      <c r="C235" s="48"/>
      <c r="D235" s="46"/>
      <c r="E235" s="46"/>
      <c r="F235" s="46"/>
      <c r="G235" s="46"/>
      <c r="H235" s="49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52"/>
      <c r="BD235" s="38"/>
      <c r="BE235" s="36"/>
      <c r="BH235" s="38"/>
      <c r="BI235" s="36"/>
      <c r="BM235" s="38"/>
      <c r="BN235" s="36"/>
    </row>
    <row r="236" spans="1:66" s="34" customFormat="1" hidden="1">
      <c r="A236" s="46"/>
      <c r="B236" s="47"/>
      <c r="C236" s="48"/>
      <c r="D236" s="46"/>
      <c r="E236" s="46"/>
      <c r="F236" s="46"/>
      <c r="G236" s="46"/>
      <c r="H236" s="49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52"/>
      <c r="BD236" s="38"/>
      <c r="BE236" s="36"/>
      <c r="BH236" s="38"/>
      <c r="BI236" s="36"/>
      <c r="BM236" s="38"/>
      <c r="BN236" s="36"/>
    </row>
    <row r="237" spans="1:66" s="34" customFormat="1" hidden="1">
      <c r="A237" s="46"/>
      <c r="B237" s="47"/>
      <c r="C237" s="48"/>
      <c r="D237" s="46"/>
      <c r="E237" s="46"/>
      <c r="F237" s="46"/>
      <c r="G237" s="46"/>
      <c r="H237" s="49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52"/>
      <c r="BD237" s="38"/>
      <c r="BE237" s="36"/>
      <c r="BH237" s="38"/>
      <c r="BI237" s="36"/>
      <c r="BM237" s="38"/>
      <c r="BN237" s="36"/>
    </row>
    <row r="238" spans="1:66" s="34" customFormat="1" hidden="1">
      <c r="A238" s="46"/>
      <c r="B238" s="47"/>
      <c r="C238" s="48"/>
      <c r="D238" s="46"/>
      <c r="E238" s="46"/>
      <c r="F238" s="46"/>
      <c r="G238" s="46"/>
      <c r="H238" s="49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52"/>
      <c r="BD238" s="38"/>
      <c r="BE238" s="36"/>
      <c r="BH238" s="38"/>
      <c r="BI238" s="36"/>
      <c r="BM238" s="38"/>
      <c r="BN238" s="36"/>
    </row>
    <row r="239" spans="1:66" s="34" customFormat="1" hidden="1">
      <c r="A239" s="46"/>
      <c r="B239" s="47"/>
      <c r="C239" s="48"/>
      <c r="D239" s="46"/>
      <c r="E239" s="46"/>
      <c r="F239" s="46"/>
      <c r="G239" s="46"/>
      <c r="H239" s="49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52"/>
      <c r="BD239" s="38"/>
      <c r="BE239" s="36"/>
      <c r="BH239" s="38"/>
      <c r="BI239" s="36"/>
      <c r="BM239" s="38"/>
      <c r="BN239" s="36"/>
    </row>
    <row r="240" spans="1:66" s="34" customFormat="1" hidden="1">
      <c r="A240" s="46"/>
      <c r="B240" s="47"/>
      <c r="C240" s="48"/>
      <c r="D240" s="46"/>
      <c r="E240" s="46"/>
      <c r="F240" s="46"/>
      <c r="G240" s="46"/>
      <c r="H240" s="49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52"/>
      <c r="BD240" s="38"/>
      <c r="BE240" s="36"/>
      <c r="BH240" s="38"/>
      <c r="BI240" s="36"/>
      <c r="BM240" s="38"/>
      <c r="BN240" s="36"/>
    </row>
    <row r="241" spans="1:66" s="34" customFormat="1" hidden="1">
      <c r="A241" s="46"/>
      <c r="B241" s="47"/>
      <c r="C241" s="48"/>
      <c r="D241" s="46"/>
      <c r="E241" s="46"/>
      <c r="F241" s="46"/>
      <c r="G241" s="46"/>
      <c r="H241" s="49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52"/>
      <c r="BD241" s="38"/>
      <c r="BE241" s="36"/>
      <c r="BH241" s="38"/>
      <c r="BI241" s="36"/>
      <c r="BM241" s="38"/>
      <c r="BN241" s="36"/>
    </row>
    <row r="242" spans="1:66" s="34" customFormat="1" hidden="1">
      <c r="A242" s="46"/>
      <c r="B242" s="47"/>
      <c r="C242" s="48"/>
      <c r="D242" s="46"/>
      <c r="E242" s="46"/>
      <c r="F242" s="46"/>
      <c r="G242" s="46"/>
      <c r="H242" s="49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52"/>
      <c r="BD242" s="38"/>
      <c r="BE242" s="36"/>
      <c r="BH242" s="38"/>
      <c r="BI242" s="36"/>
      <c r="BM242" s="38"/>
      <c r="BN242" s="36"/>
    </row>
    <row r="243" spans="1:66" s="34" customFormat="1" hidden="1">
      <c r="A243" s="46"/>
      <c r="B243" s="47"/>
      <c r="C243" s="48"/>
      <c r="D243" s="46"/>
      <c r="E243" s="46"/>
      <c r="F243" s="46"/>
      <c r="G243" s="46"/>
      <c r="H243" s="49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52"/>
      <c r="BD243" s="38"/>
      <c r="BE243" s="36"/>
      <c r="BH243" s="38"/>
      <c r="BI243" s="36"/>
      <c r="BM243" s="38"/>
      <c r="BN243" s="36"/>
    </row>
    <row r="244" spans="1:66" s="34" customFormat="1" hidden="1">
      <c r="A244" s="46"/>
      <c r="B244" s="47"/>
      <c r="C244" s="48"/>
      <c r="D244" s="46"/>
      <c r="E244" s="46"/>
      <c r="F244" s="46"/>
      <c r="G244" s="46"/>
      <c r="H244" s="49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52"/>
      <c r="BD244" s="38"/>
      <c r="BE244" s="36"/>
      <c r="BH244" s="38"/>
      <c r="BI244" s="36"/>
      <c r="BM244" s="38"/>
      <c r="BN244" s="36"/>
    </row>
    <row r="245" spans="1:66" s="34" customFormat="1" hidden="1">
      <c r="A245" s="46"/>
      <c r="B245" s="47"/>
      <c r="C245" s="48"/>
      <c r="D245" s="46"/>
      <c r="E245" s="46"/>
      <c r="F245" s="46"/>
      <c r="G245" s="46"/>
      <c r="H245" s="49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52"/>
      <c r="BD245" s="38"/>
      <c r="BE245" s="36"/>
      <c r="BH245" s="38"/>
      <c r="BI245" s="36"/>
      <c r="BM245" s="38"/>
      <c r="BN245" s="36"/>
    </row>
    <row r="246" spans="1:66" s="34" customFormat="1" hidden="1">
      <c r="A246" s="46"/>
      <c r="B246" s="47"/>
      <c r="C246" s="48"/>
      <c r="D246" s="46"/>
      <c r="E246" s="46"/>
      <c r="F246" s="46"/>
      <c r="G246" s="46"/>
      <c r="H246" s="49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52"/>
      <c r="BD246" s="38"/>
      <c r="BE246" s="36"/>
      <c r="BH246" s="38"/>
      <c r="BI246" s="36"/>
      <c r="BM246" s="38"/>
      <c r="BN246" s="36"/>
    </row>
    <row r="247" spans="1:66" s="34" customFormat="1" hidden="1">
      <c r="A247" s="46"/>
      <c r="B247" s="47"/>
      <c r="C247" s="48"/>
      <c r="D247" s="46"/>
      <c r="E247" s="46"/>
      <c r="F247" s="46"/>
      <c r="G247" s="46"/>
      <c r="H247" s="49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52"/>
      <c r="BD247" s="38"/>
      <c r="BE247" s="36"/>
      <c r="BH247" s="38"/>
      <c r="BI247" s="36"/>
      <c r="BM247" s="38"/>
      <c r="BN247" s="36"/>
    </row>
    <row r="248" spans="1:66" s="34" customFormat="1" hidden="1">
      <c r="A248" s="46"/>
      <c r="B248" s="47"/>
      <c r="C248" s="48"/>
      <c r="D248" s="46"/>
      <c r="E248" s="46"/>
      <c r="F248" s="46"/>
      <c r="G248" s="46"/>
      <c r="H248" s="49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52"/>
      <c r="BD248" s="38"/>
      <c r="BE248" s="36"/>
      <c r="BH248" s="38"/>
      <c r="BI248" s="36"/>
      <c r="BM248" s="38"/>
      <c r="BN248" s="36"/>
    </row>
    <row r="249" spans="1:66" s="34" customFormat="1" hidden="1">
      <c r="A249" s="46"/>
      <c r="B249" s="47"/>
      <c r="C249" s="48"/>
      <c r="D249" s="46"/>
      <c r="E249" s="46"/>
      <c r="F249" s="46"/>
      <c r="G249" s="46"/>
      <c r="H249" s="49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52"/>
      <c r="BD249" s="38"/>
      <c r="BE249" s="36"/>
      <c r="BH249" s="38"/>
      <c r="BI249" s="36"/>
      <c r="BM249" s="38"/>
      <c r="BN249" s="36"/>
    </row>
    <row r="250" spans="1:66" s="34" customFormat="1" hidden="1">
      <c r="A250" s="46"/>
      <c r="B250" s="47"/>
      <c r="C250" s="48"/>
      <c r="D250" s="46"/>
      <c r="E250" s="46"/>
      <c r="F250" s="46"/>
      <c r="G250" s="46"/>
      <c r="H250" s="49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52"/>
      <c r="BD250" s="38"/>
      <c r="BE250" s="36"/>
      <c r="BH250" s="38"/>
      <c r="BI250" s="36"/>
      <c r="BM250" s="38"/>
      <c r="BN250" s="36"/>
    </row>
    <row r="251" spans="1:66" s="34" customFormat="1" hidden="1">
      <c r="A251" s="46"/>
      <c r="B251" s="47"/>
      <c r="C251" s="48"/>
      <c r="D251" s="46"/>
      <c r="E251" s="46"/>
      <c r="F251" s="46"/>
      <c r="G251" s="46"/>
      <c r="H251" s="49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52"/>
      <c r="BD251" s="38"/>
      <c r="BE251" s="36"/>
      <c r="BH251" s="38"/>
      <c r="BI251" s="36"/>
      <c r="BM251" s="38"/>
      <c r="BN251" s="36"/>
    </row>
    <row r="252" spans="1:66" s="34" customFormat="1" hidden="1">
      <c r="A252" s="46"/>
      <c r="B252" s="47"/>
      <c r="C252" s="48"/>
      <c r="D252" s="46"/>
      <c r="E252" s="46"/>
      <c r="F252" s="46"/>
      <c r="G252" s="46"/>
      <c r="H252" s="49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52"/>
      <c r="BD252" s="38"/>
      <c r="BE252" s="36"/>
      <c r="BH252" s="38"/>
      <c r="BI252" s="36"/>
      <c r="BM252" s="38"/>
      <c r="BN252" s="36"/>
    </row>
    <row r="253" spans="1:66" s="34" customFormat="1" hidden="1">
      <c r="A253" s="46"/>
      <c r="B253" s="47"/>
      <c r="C253" s="48"/>
      <c r="D253" s="46"/>
      <c r="E253" s="46"/>
      <c r="F253" s="46"/>
      <c r="G253" s="46"/>
      <c r="H253" s="49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52"/>
      <c r="BD253" s="38"/>
      <c r="BE253" s="36"/>
      <c r="BH253" s="38"/>
      <c r="BI253" s="36"/>
      <c r="BM253" s="38"/>
      <c r="BN253" s="36"/>
    </row>
    <row r="254" spans="1:66" s="34" customFormat="1" hidden="1">
      <c r="A254" s="46"/>
      <c r="B254" s="47"/>
      <c r="C254" s="48"/>
      <c r="D254" s="46"/>
      <c r="E254" s="46"/>
      <c r="F254" s="46"/>
      <c r="G254" s="46"/>
      <c r="H254" s="49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52"/>
      <c r="BD254" s="38"/>
      <c r="BE254" s="36"/>
      <c r="BH254" s="38"/>
      <c r="BI254" s="36"/>
      <c r="BM254" s="38"/>
      <c r="BN254" s="36"/>
    </row>
    <row r="255" spans="1:66" s="34" customFormat="1" hidden="1">
      <c r="A255" s="46"/>
      <c r="B255" s="47"/>
      <c r="C255" s="48"/>
      <c r="D255" s="46"/>
      <c r="E255" s="46"/>
      <c r="F255" s="46"/>
      <c r="G255" s="46"/>
      <c r="H255" s="49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52"/>
      <c r="BD255" s="38"/>
      <c r="BE255" s="36"/>
      <c r="BH255" s="38"/>
      <c r="BI255" s="36"/>
      <c r="BM255" s="38"/>
      <c r="BN255" s="36"/>
    </row>
    <row r="256" spans="1:66" s="34" customFormat="1" hidden="1">
      <c r="A256" s="46"/>
      <c r="B256" s="47"/>
      <c r="C256" s="48"/>
      <c r="D256" s="46"/>
      <c r="E256" s="46"/>
      <c r="F256" s="46"/>
      <c r="G256" s="46"/>
      <c r="H256" s="49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52"/>
      <c r="BD256" s="38"/>
      <c r="BE256" s="36"/>
      <c r="BH256" s="38"/>
      <c r="BI256" s="36"/>
      <c r="BM256" s="38"/>
      <c r="BN256" s="36"/>
    </row>
    <row r="257" spans="1:66" s="34" customFormat="1" hidden="1">
      <c r="A257" s="46"/>
      <c r="B257" s="47"/>
      <c r="C257" s="48"/>
      <c r="D257" s="46"/>
      <c r="E257" s="46"/>
      <c r="F257" s="46"/>
      <c r="G257" s="46"/>
      <c r="H257" s="49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52"/>
      <c r="BD257" s="38"/>
      <c r="BE257" s="36"/>
      <c r="BH257" s="38"/>
      <c r="BI257" s="36"/>
      <c r="BM257" s="38"/>
      <c r="BN257" s="36"/>
    </row>
    <row r="258" spans="1:66" s="34" customFormat="1" hidden="1">
      <c r="A258" s="46"/>
      <c r="B258" s="47"/>
      <c r="C258" s="48"/>
      <c r="D258" s="46"/>
      <c r="E258" s="46"/>
      <c r="F258" s="46"/>
      <c r="G258" s="46"/>
      <c r="H258" s="49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52"/>
      <c r="BD258" s="38"/>
      <c r="BE258" s="36"/>
      <c r="BH258" s="38"/>
      <c r="BI258" s="36"/>
      <c r="BM258" s="38"/>
      <c r="BN258" s="36"/>
    </row>
    <row r="259" spans="1:66" s="34" customFormat="1" hidden="1">
      <c r="A259" s="46"/>
      <c r="B259" s="47"/>
      <c r="C259" s="48"/>
      <c r="D259" s="46"/>
      <c r="E259" s="46"/>
      <c r="F259" s="46"/>
      <c r="G259" s="46"/>
      <c r="H259" s="49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52"/>
      <c r="BD259" s="38"/>
      <c r="BE259" s="36"/>
      <c r="BH259" s="38"/>
      <c r="BI259" s="36"/>
      <c r="BM259" s="38"/>
      <c r="BN259" s="36"/>
    </row>
    <row r="260" spans="1:66" s="34" customFormat="1" hidden="1">
      <c r="A260" s="46"/>
      <c r="B260" s="47"/>
      <c r="C260" s="48"/>
      <c r="D260" s="46"/>
      <c r="E260" s="46"/>
      <c r="F260" s="46"/>
      <c r="G260" s="46"/>
      <c r="H260" s="49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52"/>
      <c r="BD260" s="38"/>
      <c r="BE260" s="36"/>
      <c r="BH260" s="38"/>
      <c r="BI260" s="36"/>
      <c r="BM260" s="38"/>
      <c r="BN260" s="36"/>
    </row>
    <row r="261" spans="1:66" s="34" customFormat="1" hidden="1">
      <c r="A261" s="46"/>
      <c r="B261" s="47"/>
      <c r="C261" s="48"/>
      <c r="D261" s="46"/>
      <c r="E261" s="46"/>
      <c r="F261" s="46"/>
      <c r="G261" s="46"/>
      <c r="H261" s="49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52"/>
      <c r="BD261" s="38"/>
      <c r="BE261" s="36"/>
      <c r="BH261" s="38"/>
      <c r="BI261" s="36"/>
      <c r="BM261" s="38"/>
      <c r="BN261" s="36"/>
    </row>
    <row r="262" spans="1:66" s="34" customFormat="1" hidden="1">
      <c r="A262" s="46"/>
      <c r="B262" s="47"/>
      <c r="C262" s="48"/>
      <c r="D262" s="46"/>
      <c r="E262" s="46"/>
      <c r="F262" s="46"/>
      <c r="G262" s="46"/>
      <c r="H262" s="49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52"/>
      <c r="BD262" s="38"/>
      <c r="BE262" s="36"/>
      <c r="BH262" s="38"/>
      <c r="BI262" s="36"/>
      <c r="BM262" s="38"/>
      <c r="BN262" s="36"/>
    </row>
    <row r="263" spans="1:66" s="34" customFormat="1" hidden="1">
      <c r="A263" s="46"/>
      <c r="B263" s="47"/>
      <c r="C263" s="48"/>
      <c r="D263" s="46"/>
      <c r="E263" s="46"/>
      <c r="F263" s="46"/>
      <c r="G263" s="46"/>
      <c r="H263" s="49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52"/>
      <c r="BD263" s="38"/>
      <c r="BE263" s="36"/>
      <c r="BH263" s="38"/>
      <c r="BI263" s="36"/>
      <c r="BM263" s="38"/>
      <c r="BN263" s="36"/>
    </row>
    <row r="264" spans="1:66" s="34" customFormat="1" hidden="1">
      <c r="A264" s="46"/>
      <c r="B264" s="47"/>
      <c r="C264" s="48"/>
      <c r="D264" s="46"/>
      <c r="E264" s="46"/>
      <c r="F264" s="46"/>
      <c r="G264" s="46"/>
      <c r="H264" s="49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52"/>
      <c r="BD264" s="38"/>
      <c r="BE264" s="36"/>
      <c r="BH264" s="38"/>
      <c r="BI264" s="36"/>
      <c r="BM264" s="38"/>
      <c r="BN264" s="36"/>
    </row>
    <row r="265" spans="1:66" s="34" customFormat="1" hidden="1">
      <c r="A265" s="46"/>
      <c r="B265" s="47"/>
      <c r="C265" s="48"/>
      <c r="D265" s="46"/>
      <c r="E265" s="46"/>
      <c r="F265" s="46"/>
      <c r="G265" s="46"/>
      <c r="H265" s="49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52"/>
      <c r="BD265" s="38"/>
      <c r="BE265" s="36"/>
      <c r="BH265" s="38"/>
      <c r="BI265" s="36"/>
      <c r="BM265" s="38"/>
      <c r="BN265" s="36"/>
    </row>
    <row r="266" spans="1:66" s="34" customFormat="1" hidden="1">
      <c r="A266" s="46"/>
      <c r="B266" s="47"/>
      <c r="C266" s="48"/>
      <c r="D266" s="46"/>
      <c r="E266" s="46"/>
      <c r="F266" s="46"/>
      <c r="G266" s="46"/>
      <c r="H266" s="49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52"/>
      <c r="BD266" s="38"/>
      <c r="BE266" s="36"/>
      <c r="BH266" s="38"/>
      <c r="BI266" s="36"/>
      <c r="BM266" s="38"/>
      <c r="BN266" s="36"/>
    </row>
    <row r="267" spans="1:66" s="34" customFormat="1" hidden="1">
      <c r="A267" s="46"/>
      <c r="B267" s="47"/>
      <c r="C267" s="48"/>
      <c r="D267" s="46"/>
      <c r="E267" s="46"/>
      <c r="F267" s="46"/>
      <c r="G267" s="46"/>
      <c r="H267" s="49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52"/>
      <c r="BD267" s="38"/>
      <c r="BE267" s="36"/>
      <c r="BH267" s="38"/>
      <c r="BI267" s="36"/>
      <c r="BM267" s="38"/>
      <c r="BN267" s="36"/>
    </row>
    <row r="268" spans="1:66" s="34" customFormat="1" hidden="1">
      <c r="A268" s="46"/>
      <c r="B268" s="47"/>
      <c r="C268" s="48"/>
      <c r="D268" s="46"/>
      <c r="E268" s="46"/>
      <c r="F268" s="46"/>
      <c r="G268" s="46"/>
      <c r="H268" s="49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52"/>
      <c r="BD268" s="38"/>
      <c r="BE268" s="36"/>
      <c r="BH268" s="38"/>
      <c r="BI268" s="36"/>
      <c r="BM268" s="38"/>
      <c r="BN268" s="36"/>
    </row>
    <row r="269" spans="1:66" s="34" customFormat="1" hidden="1">
      <c r="A269" s="46"/>
      <c r="B269" s="47"/>
      <c r="C269" s="48"/>
      <c r="D269" s="46"/>
      <c r="E269" s="46"/>
      <c r="F269" s="46"/>
      <c r="G269" s="46"/>
      <c r="H269" s="49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52"/>
      <c r="BD269" s="38"/>
      <c r="BE269" s="36"/>
      <c r="BH269" s="38"/>
      <c r="BI269" s="36"/>
      <c r="BM269" s="38"/>
      <c r="BN269" s="36"/>
    </row>
    <row r="270" spans="1:66" s="34" customFormat="1" hidden="1">
      <c r="A270" s="46"/>
      <c r="B270" s="47"/>
      <c r="C270" s="48"/>
      <c r="D270" s="46"/>
      <c r="E270" s="46"/>
      <c r="F270" s="46"/>
      <c r="G270" s="46"/>
      <c r="H270" s="49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52"/>
      <c r="BD270" s="38"/>
      <c r="BE270" s="36"/>
      <c r="BH270" s="38"/>
      <c r="BI270" s="36"/>
      <c r="BM270" s="38"/>
      <c r="BN270" s="36"/>
    </row>
    <row r="271" spans="1:66" s="34" customFormat="1" hidden="1">
      <c r="A271" s="46"/>
      <c r="B271" s="47"/>
      <c r="C271" s="48"/>
      <c r="D271" s="46"/>
      <c r="E271" s="46"/>
      <c r="F271" s="46"/>
      <c r="G271" s="46"/>
      <c r="H271" s="49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52"/>
      <c r="BD271" s="38"/>
      <c r="BE271" s="36"/>
      <c r="BH271" s="38"/>
      <c r="BI271" s="36"/>
      <c r="BM271" s="38"/>
      <c r="BN271" s="36"/>
    </row>
    <row r="272" spans="1:66" s="34" customFormat="1" hidden="1">
      <c r="A272" s="46"/>
      <c r="B272" s="47"/>
      <c r="C272" s="48"/>
      <c r="D272" s="46"/>
      <c r="E272" s="46"/>
      <c r="F272" s="46"/>
      <c r="G272" s="46"/>
      <c r="H272" s="49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52"/>
      <c r="BD272" s="38"/>
      <c r="BE272" s="36"/>
      <c r="BH272" s="38"/>
      <c r="BI272" s="36"/>
      <c r="BM272" s="38"/>
      <c r="BN272" s="36"/>
    </row>
    <row r="273" spans="1:66" s="34" customFormat="1" hidden="1">
      <c r="A273" s="46"/>
      <c r="B273" s="47"/>
      <c r="C273" s="48"/>
      <c r="D273" s="46"/>
      <c r="E273" s="46"/>
      <c r="F273" s="46"/>
      <c r="G273" s="46"/>
      <c r="H273" s="49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52"/>
      <c r="BD273" s="38"/>
      <c r="BE273" s="36"/>
      <c r="BH273" s="38"/>
      <c r="BI273" s="36"/>
      <c r="BM273" s="38"/>
      <c r="BN273" s="36"/>
    </row>
    <row r="274" spans="1:66" s="34" customFormat="1" hidden="1">
      <c r="A274" s="46"/>
      <c r="B274" s="47"/>
      <c r="C274" s="48"/>
      <c r="D274" s="46"/>
      <c r="E274" s="46"/>
      <c r="F274" s="46"/>
      <c r="G274" s="46"/>
      <c r="H274" s="49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52"/>
      <c r="BD274" s="38"/>
      <c r="BE274" s="36"/>
      <c r="BH274" s="38"/>
      <c r="BI274" s="36"/>
      <c r="BM274" s="38"/>
      <c r="BN274" s="36"/>
    </row>
    <row r="275" spans="1:66" s="34" customFormat="1" hidden="1">
      <c r="A275" s="46"/>
      <c r="B275" s="47"/>
      <c r="C275" s="48"/>
      <c r="D275" s="46"/>
      <c r="E275" s="46"/>
      <c r="F275" s="46"/>
      <c r="G275" s="46"/>
      <c r="H275" s="49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52"/>
      <c r="BD275" s="38"/>
      <c r="BE275" s="36"/>
      <c r="BH275" s="38"/>
      <c r="BI275" s="36"/>
      <c r="BM275" s="38"/>
      <c r="BN275" s="36"/>
    </row>
    <row r="276" spans="1:66" s="34" customFormat="1" hidden="1">
      <c r="A276" s="46"/>
      <c r="B276" s="47"/>
      <c r="C276" s="48"/>
      <c r="D276" s="46"/>
      <c r="E276" s="46"/>
      <c r="F276" s="46"/>
      <c r="G276" s="46"/>
      <c r="H276" s="49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52"/>
      <c r="BD276" s="38"/>
      <c r="BE276" s="36"/>
      <c r="BH276" s="38"/>
      <c r="BI276" s="36"/>
      <c r="BM276" s="38"/>
      <c r="BN276" s="36"/>
    </row>
    <row r="277" spans="1:66" s="34" customFormat="1" hidden="1">
      <c r="A277" s="46"/>
      <c r="B277" s="47"/>
      <c r="C277" s="48"/>
      <c r="D277" s="46"/>
      <c r="E277" s="46"/>
      <c r="F277" s="46"/>
      <c r="G277" s="46"/>
      <c r="H277" s="49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52"/>
      <c r="BD277" s="38"/>
      <c r="BE277" s="36"/>
      <c r="BH277" s="38"/>
      <c r="BI277" s="36"/>
      <c r="BM277" s="38"/>
      <c r="BN277" s="36"/>
    </row>
    <row r="278" spans="1:66" s="34" customFormat="1" hidden="1">
      <c r="A278" s="46"/>
      <c r="B278" s="47"/>
      <c r="C278" s="48"/>
      <c r="D278" s="46"/>
      <c r="E278" s="46"/>
      <c r="F278" s="46"/>
      <c r="G278" s="46"/>
      <c r="H278" s="49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52"/>
      <c r="BD278" s="38"/>
      <c r="BE278" s="36"/>
      <c r="BH278" s="38"/>
      <c r="BI278" s="36"/>
      <c r="BM278" s="38"/>
      <c r="BN278" s="36"/>
    </row>
    <row r="279" spans="1:66" s="34" customFormat="1" hidden="1">
      <c r="A279" s="46"/>
      <c r="B279" s="47"/>
      <c r="C279" s="48"/>
      <c r="D279" s="46"/>
      <c r="E279" s="46"/>
      <c r="F279" s="46"/>
      <c r="G279" s="46"/>
      <c r="H279" s="49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52"/>
      <c r="BD279" s="38"/>
      <c r="BE279" s="36"/>
      <c r="BH279" s="38"/>
      <c r="BI279" s="36"/>
      <c r="BM279" s="38"/>
      <c r="BN279" s="36"/>
    </row>
    <row r="280" spans="1:66" s="34" customFormat="1" hidden="1">
      <c r="A280" s="46"/>
      <c r="B280" s="47"/>
      <c r="C280" s="48"/>
      <c r="D280" s="46"/>
      <c r="E280" s="46"/>
      <c r="F280" s="46"/>
      <c r="G280" s="46"/>
      <c r="H280" s="49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52"/>
      <c r="BD280" s="38"/>
      <c r="BE280" s="36"/>
      <c r="BH280" s="38"/>
      <c r="BI280" s="36"/>
      <c r="BM280" s="38"/>
      <c r="BN280" s="36"/>
    </row>
    <row r="281" spans="1:66" s="34" customFormat="1" hidden="1">
      <c r="A281" s="46"/>
      <c r="B281" s="47"/>
      <c r="C281" s="48"/>
      <c r="D281" s="46"/>
      <c r="E281" s="46"/>
      <c r="F281" s="46"/>
      <c r="G281" s="46"/>
      <c r="H281" s="49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52"/>
      <c r="BD281" s="38"/>
      <c r="BE281" s="36"/>
      <c r="BH281" s="38"/>
      <c r="BI281" s="36"/>
      <c r="BM281" s="38"/>
      <c r="BN281" s="36"/>
    </row>
    <row r="282" spans="1:66" s="34" customFormat="1" hidden="1">
      <c r="A282" s="46"/>
      <c r="B282" s="47"/>
      <c r="C282" s="48"/>
      <c r="D282" s="46"/>
      <c r="E282" s="46"/>
      <c r="F282" s="46"/>
      <c r="G282" s="46"/>
      <c r="H282" s="49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52"/>
      <c r="BD282" s="38"/>
      <c r="BE282" s="36"/>
      <c r="BH282" s="38"/>
      <c r="BI282" s="36"/>
      <c r="BM282" s="38"/>
      <c r="BN282" s="36"/>
    </row>
    <row r="283" spans="1:66" s="34" customFormat="1" hidden="1">
      <c r="A283" s="46"/>
      <c r="B283" s="47"/>
      <c r="C283" s="48"/>
      <c r="D283" s="46"/>
      <c r="E283" s="46"/>
      <c r="F283" s="46"/>
      <c r="G283" s="46"/>
      <c r="H283" s="49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52"/>
      <c r="BD283" s="38"/>
      <c r="BE283" s="36"/>
      <c r="BH283" s="38"/>
      <c r="BI283" s="36"/>
      <c r="BM283" s="38"/>
      <c r="BN283" s="36"/>
    </row>
    <row r="284" spans="1:66" s="34" customFormat="1" hidden="1">
      <c r="A284" s="46"/>
      <c r="B284" s="47"/>
      <c r="C284" s="48"/>
      <c r="D284" s="46"/>
      <c r="E284" s="46"/>
      <c r="F284" s="46"/>
      <c r="G284" s="46"/>
      <c r="H284" s="49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52"/>
      <c r="BD284" s="38"/>
      <c r="BE284" s="36"/>
      <c r="BH284" s="38"/>
      <c r="BI284" s="36"/>
      <c r="BM284" s="38"/>
      <c r="BN284" s="36"/>
    </row>
    <row r="285" spans="1:66" s="34" customFormat="1" hidden="1">
      <c r="A285" s="46"/>
      <c r="B285" s="47"/>
      <c r="C285" s="48"/>
      <c r="D285" s="46"/>
      <c r="E285" s="46"/>
      <c r="F285" s="46"/>
      <c r="G285" s="46"/>
      <c r="H285" s="49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52"/>
      <c r="BD285" s="38"/>
      <c r="BE285" s="36"/>
      <c r="BH285" s="38"/>
      <c r="BI285" s="36"/>
      <c r="BM285" s="38"/>
      <c r="BN285" s="36"/>
    </row>
    <row r="286" spans="1:66" s="34" customFormat="1" hidden="1">
      <c r="A286" s="46"/>
      <c r="B286" s="47"/>
      <c r="C286" s="48"/>
      <c r="D286" s="46"/>
      <c r="E286" s="46"/>
      <c r="F286" s="46"/>
      <c r="G286" s="46"/>
      <c r="H286" s="49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52"/>
      <c r="BD286" s="38"/>
      <c r="BE286" s="36"/>
      <c r="BH286" s="38"/>
      <c r="BI286" s="36"/>
      <c r="BM286" s="38"/>
      <c r="BN286" s="36"/>
    </row>
    <row r="287" spans="1:66" s="34" customFormat="1" hidden="1">
      <c r="A287" s="46"/>
      <c r="B287" s="47"/>
      <c r="C287" s="48"/>
      <c r="D287" s="46"/>
      <c r="E287" s="46"/>
      <c r="F287" s="46"/>
      <c r="G287" s="46"/>
      <c r="H287" s="49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52"/>
      <c r="BD287" s="38"/>
      <c r="BE287" s="36"/>
      <c r="BH287" s="38"/>
      <c r="BI287" s="36"/>
      <c r="BM287" s="38"/>
      <c r="BN287" s="36"/>
    </row>
    <row r="288" spans="1:66" s="34" customFormat="1" hidden="1">
      <c r="A288" s="46"/>
      <c r="B288" s="47"/>
      <c r="C288" s="48"/>
      <c r="D288" s="46"/>
      <c r="E288" s="46"/>
      <c r="F288" s="46"/>
      <c r="G288" s="46"/>
      <c r="H288" s="49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52"/>
      <c r="BD288" s="38"/>
      <c r="BE288" s="36"/>
      <c r="BH288" s="38"/>
      <c r="BI288" s="36"/>
      <c r="BM288" s="38"/>
      <c r="BN288" s="36"/>
    </row>
    <row r="289" spans="1:66" s="34" customFormat="1" hidden="1">
      <c r="A289" s="46"/>
      <c r="B289" s="47"/>
      <c r="C289" s="48"/>
      <c r="D289" s="46"/>
      <c r="E289" s="46"/>
      <c r="F289" s="46"/>
      <c r="G289" s="46"/>
      <c r="H289" s="49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52"/>
      <c r="BD289" s="38"/>
      <c r="BE289" s="36"/>
      <c r="BH289" s="38"/>
      <c r="BI289" s="36"/>
      <c r="BM289" s="38"/>
      <c r="BN289" s="36"/>
    </row>
    <row r="290" spans="1:66" s="34" customFormat="1" hidden="1">
      <c r="A290" s="46"/>
      <c r="B290" s="47"/>
      <c r="C290" s="48"/>
      <c r="D290" s="46"/>
      <c r="E290" s="46"/>
      <c r="F290" s="46"/>
      <c r="G290" s="46"/>
      <c r="H290" s="49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52"/>
      <c r="BD290" s="38"/>
      <c r="BE290" s="36"/>
      <c r="BH290" s="38"/>
      <c r="BI290" s="36"/>
      <c r="BM290" s="38"/>
      <c r="BN290" s="36"/>
    </row>
    <row r="291" spans="1:66" s="34" customFormat="1" hidden="1">
      <c r="A291" s="46"/>
      <c r="B291" s="47"/>
      <c r="C291" s="48"/>
      <c r="D291" s="46"/>
      <c r="E291" s="46"/>
      <c r="F291" s="46"/>
      <c r="G291" s="46"/>
      <c r="H291" s="49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52"/>
      <c r="BD291" s="38"/>
      <c r="BE291" s="36"/>
      <c r="BH291" s="38"/>
      <c r="BI291" s="36"/>
      <c r="BM291" s="38"/>
      <c r="BN291" s="36"/>
    </row>
    <row r="292" spans="1:66" s="34" customFormat="1" hidden="1">
      <c r="A292" s="46"/>
      <c r="B292" s="47"/>
      <c r="C292" s="48"/>
      <c r="D292" s="46"/>
      <c r="E292" s="46"/>
      <c r="F292" s="46"/>
      <c r="G292" s="46"/>
      <c r="H292" s="49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52"/>
      <c r="BD292" s="38"/>
      <c r="BE292" s="36"/>
      <c r="BH292" s="38"/>
      <c r="BI292" s="36"/>
      <c r="BM292" s="38"/>
      <c r="BN292" s="36"/>
    </row>
    <row r="293" spans="1:66" s="34" customFormat="1" hidden="1">
      <c r="A293" s="46"/>
      <c r="B293" s="47"/>
      <c r="C293" s="48"/>
      <c r="D293" s="46"/>
      <c r="E293" s="46"/>
      <c r="F293" s="46"/>
      <c r="G293" s="46"/>
      <c r="H293" s="49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52"/>
      <c r="BD293" s="38"/>
      <c r="BE293" s="36"/>
      <c r="BH293" s="38"/>
      <c r="BI293" s="36"/>
      <c r="BM293" s="38"/>
      <c r="BN293" s="36"/>
    </row>
    <row r="294" spans="1:66" s="34" customFormat="1" hidden="1">
      <c r="A294" s="46"/>
      <c r="B294" s="47"/>
      <c r="C294" s="48"/>
      <c r="D294" s="46"/>
      <c r="E294" s="46"/>
      <c r="F294" s="46"/>
      <c r="G294" s="46"/>
      <c r="H294" s="49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52"/>
      <c r="BD294" s="38"/>
      <c r="BE294" s="36"/>
      <c r="BH294" s="38"/>
      <c r="BI294" s="36"/>
      <c r="BM294" s="38"/>
      <c r="BN294" s="36"/>
    </row>
    <row r="295" spans="1:66" s="34" customFormat="1" hidden="1">
      <c r="A295" s="46"/>
      <c r="B295" s="47"/>
      <c r="C295" s="48"/>
      <c r="D295" s="46"/>
      <c r="E295" s="46"/>
      <c r="F295" s="46"/>
      <c r="G295" s="46"/>
      <c r="H295" s="49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52"/>
      <c r="BD295" s="38"/>
      <c r="BE295" s="36"/>
      <c r="BH295" s="38"/>
      <c r="BI295" s="36"/>
      <c r="BM295" s="38"/>
      <c r="BN295" s="36"/>
    </row>
    <row r="296" spans="1:66" s="34" customFormat="1" hidden="1">
      <c r="A296" s="46"/>
      <c r="B296" s="47"/>
      <c r="C296" s="48"/>
      <c r="D296" s="46"/>
      <c r="E296" s="46"/>
      <c r="F296" s="46"/>
      <c r="G296" s="46"/>
      <c r="H296" s="49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52"/>
      <c r="BD296" s="38"/>
      <c r="BE296" s="36"/>
      <c r="BH296" s="38"/>
      <c r="BI296" s="36"/>
      <c r="BM296" s="38"/>
      <c r="BN296" s="36"/>
    </row>
    <row r="297" spans="1:66" s="34" customFormat="1" hidden="1">
      <c r="A297" s="46"/>
      <c r="B297" s="47"/>
      <c r="C297" s="48"/>
      <c r="D297" s="46"/>
      <c r="E297" s="46"/>
      <c r="F297" s="46"/>
      <c r="G297" s="46"/>
      <c r="H297" s="49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52"/>
      <c r="BD297" s="38"/>
      <c r="BE297" s="36"/>
      <c r="BH297" s="38"/>
      <c r="BI297" s="36"/>
      <c r="BM297" s="38"/>
      <c r="BN297" s="36"/>
    </row>
    <row r="298" spans="1:66" s="34" customFormat="1" hidden="1">
      <c r="A298" s="46"/>
      <c r="B298" s="47"/>
      <c r="C298" s="48"/>
      <c r="D298" s="46"/>
      <c r="E298" s="46"/>
      <c r="F298" s="46"/>
      <c r="G298" s="46"/>
      <c r="H298" s="49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52"/>
      <c r="BD298" s="38"/>
      <c r="BE298" s="36"/>
      <c r="BH298" s="38"/>
      <c r="BI298" s="36"/>
      <c r="BM298" s="38"/>
      <c r="BN298" s="36"/>
    </row>
    <row r="299" spans="1:66" s="34" customFormat="1" hidden="1">
      <c r="A299" s="46"/>
      <c r="B299" s="47"/>
      <c r="C299" s="48"/>
      <c r="D299" s="46"/>
      <c r="E299" s="46"/>
      <c r="F299" s="46"/>
      <c r="G299" s="46"/>
      <c r="H299" s="49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52"/>
      <c r="BD299" s="38"/>
      <c r="BE299" s="36"/>
      <c r="BH299" s="38"/>
      <c r="BI299" s="36"/>
      <c r="BM299" s="38"/>
      <c r="BN299" s="36"/>
    </row>
    <row r="300" spans="1:66" s="34" customFormat="1" hidden="1">
      <c r="A300" s="46"/>
      <c r="B300" s="47"/>
      <c r="C300" s="48"/>
      <c r="D300" s="46"/>
      <c r="E300" s="46"/>
      <c r="F300" s="46"/>
      <c r="G300" s="46"/>
      <c r="H300" s="49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52"/>
      <c r="BD300" s="38"/>
      <c r="BE300" s="36"/>
      <c r="BH300" s="38"/>
      <c r="BI300" s="36"/>
      <c r="BM300" s="38"/>
      <c r="BN300" s="36"/>
    </row>
    <row r="301" spans="1:66" s="34" customFormat="1" hidden="1">
      <c r="A301" s="46"/>
      <c r="B301" s="47"/>
      <c r="C301" s="48"/>
      <c r="D301" s="46"/>
      <c r="E301" s="46"/>
      <c r="F301" s="46"/>
      <c r="G301" s="46"/>
      <c r="H301" s="49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52"/>
      <c r="BD301" s="38"/>
      <c r="BE301" s="36"/>
      <c r="BH301" s="38"/>
      <c r="BI301" s="36"/>
      <c r="BM301" s="38"/>
      <c r="BN301" s="36"/>
    </row>
    <row r="302" spans="1:66" s="34" customFormat="1" hidden="1">
      <c r="A302" s="46"/>
      <c r="B302" s="47"/>
      <c r="C302" s="48"/>
      <c r="D302" s="46"/>
      <c r="E302" s="46"/>
      <c r="F302" s="46"/>
      <c r="G302" s="46"/>
      <c r="H302" s="49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52"/>
      <c r="BD302" s="38"/>
      <c r="BE302" s="36"/>
      <c r="BH302" s="38"/>
      <c r="BI302" s="36"/>
      <c r="BM302" s="38"/>
      <c r="BN302" s="36"/>
    </row>
    <row r="303" spans="1:66" s="34" customFormat="1" hidden="1">
      <c r="A303" s="46"/>
      <c r="B303" s="47"/>
      <c r="C303" s="48"/>
      <c r="D303" s="46"/>
      <c r="E303" s="46"/>
      <c r="F303" s="46"/>
      <c r="G303" s="46"/>
      <c r="H303" s="49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52"/>
      <c r="BD303" s="38"/>
      <c r="BE303" s="36"/>
      <c r="BH303" s="38"/>
      <c r="BI303" s="36"/>
      <c r="BM303" s="38"/>
      <c r="BN303" s="36"/>
    </row>
    <row r="304" spans="1:66" s="34" customFormat="1" hidden="1">
      <c r="A304" s="46"/>
      <c r="B304" s="47"/>
      <c r="C304" s="48"/>
      <c r="D304" s="46"/>
      <c r="E304" s="46"/>
      <c r="F304" s="46"/>
      <c r="G304" s="46"/>
      <c r="H304" s="49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52"/>
      <c r="BD304" s="38"/>
      <c r="BE304" s="36"/>
      <c r="BH304" s="38"/>
      <c r="BI304" s="36"/>
      <c r="BM304" s="38"/>
      <c r="BN304" s="36"/>
    </row>
    <row r="305" spans="1:66" s="34" customFormat="1" hidden="1">
      <c r="A305" s="46"/>
      <c r="B305" s="47"/>
      <c r="C305" s="48"/>
      <c r="D305" s="46"/>
      <c r="E305" s="46"/>
      <c r="F305" s="46"/>
      <c r="G305" s="46"/>
      <c r="H305" s="49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52"/>
      <c r="BD305" s="38"/>
      <c r="BE305" s="36"/>
      <c r="BH305" s="38"/>
      <c r="BI305" s="36"/>
      <c r="BM305" s="38"/>
      <c r="BN305" s="36"/>
    </row>
    <row r="306" spans="1:66" s="34" customFormat="1" hidden="1">
      <c r="A306" s="46"/>
      <c r="B306" s="47"/>
      <c r="C306" s="48"/>
      <c r="D306" s="46"/>
      <c r="E306" s="46"/>
      <c r="F306" s="46"/>
      <c r="G306" s="46"/>
      <c r="H306" s="49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52"/>
      <c r="BD306" s="38"/>
      <c r="BE306" s="36"/>
      <c r="BH306" s="38"/>
      <c r="BI306" s="36"/>
      <c r="BM306" s="38"/>
      <c r="BN306" s="36"/>
    </row>
    <row r="307" spans="1:66" s="34" customFormat="1" hidden="1">
      <c r="A307" s="46"/>
      <c r="B307" s="47"/>
      <c r="C307" s="48"/>
      <c r="D307" s="46"/>
      <c r="E307" s="46"/>
      <c r="F307" s="46"/>
      <c r="G307" s="46"/>
      <c r="H307" s="49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52"/>
      <c r="BD307" s="38"/>
      <c r="BE307" s="36"/>
      <c r="BH307" s="38"/>
      <c r="BI307" s="36"/>
      <c r="BM307" s="38"/>
      <c r="BN307" s="36"/>
    </row>
    <row r="308" spans="1:66" s="34" customFormat="1" hidden="1">
      <c r="A308" s="46"/>
      <c r="B308" s="47"/>
      <c r="C308" s="48"/>
      <c r="D308" s="46"/>
      <c r="E308" s="46"/>
      <c r="F308" s="46"/>
      <c r="G308" s="46"/>
      <c r="H308" s="49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52"/>
      <c r="BD308" s="38"/>
      <c r="BE308" s="36"/>
      <c r="BH308" s="38"/>
      <c r="BI308" s="36"/>
      <c r="BM308" s="38"/>
      <c r="BN308" s="36"/>
    </row>
    <row r="309" spans="1:66" s="34" customFormat="1" hidden="1">
      <c r="A309" s="46"/>
      <c r="B309" s="47"/>
      <c r="C309" s="48"/>
      <c r="D309" s="46"/>
      <c r="E309" s="46"/>
      <c r="F309" s="46"/>
      <c r="G309" s="46"/>
      <c r="H309" s="49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52"/>
      <c r="BD309" s="38"/>
      <c r="BE309" s="36"/>
      <c r="BH309" s="38"/>
      <c r="BI309" s="36"/>
      <c r="BM309" s="38"/>
      <c r="BN309" s="36"/>
    </row>
    <row r="310" spans="1:66" s="34" customFormat="1" hidden="1">
      <c r="A310" s="46"/>
      <c r="B310" s="47"/>
      <c r="C310" s="48"/>
      <c r="D310" s="46"/>
      <c r="E310" s="46"/>
      <c r="F310" s="46"/>
      <c r="G310" s="46"/>
      <c r="H310" s="49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52"/>
      <c r="BD310" s="38"/>
      <c r="BE310" s="36"/>
      <c r="BH310" s="38"/>
      <c r="BI310" s="36"/>
      <c r="BM310" s="38"/>
      <c r="BN310" s="36"/>
    </row>
    <row r="311" spans="1:66" s="34" customFormat="1" hidden="1">
      <c r="A311" s="46"/>
      <c r="B311" s="47"/>
      <c r="C311" s="48"/>
      <c r="D311" s="46"/>
      <c r="E311" s="46"/>
      <c r="F311" s="46"/>
      <c r="G311" s="46"/>
      <c r="H311" s="49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52"/>
      <c r="BD311" s="38"/>
      <c r="BE311" s="36"/>
      <c r="BH311" s="38"/>
      <c r="BI311" s="36"/>
      <c r="BM311" s="38"/>
      <c r="BN311" s="36"/>
    </row>
    <row r="312" spans="1:66" s="34" customFormat="1" hidden="1">
      <c r="A312" s="46"/>
      <c r="B312" s="47"/>
      <c r="C312" s="48"/>
      <c r="D312" s="46"/>
      <c r="E312" s="46"/>
      <c r="F312" s="46"/>
      <c r="G312" s="46"/>
      <c r="H312" s="49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52"/>
      <c r="BD312" s="38"/>
      <c r="BE312" s="36"/>
      <c r="BH312" s="38"/>
      <c r="BI312" s="36"/>
      <c r="BM312" s="38"/>
      <c r="BN312" s="36"/>
    </row>
    <row r="313" spans="1:66" s="34" customFormat="1" hidden="1">
      <c r="A313" s="46"/>
      <c r="B313" s="47"/>
      <c r="C313" s="48"/>
      <c r="D313" s="46"/>
      <c r="E313" s="46"/>
      <c r="F313" s="46"/>
      <c r="G313" s="46"/>
      <c r="H313" s="49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52"/>
      <c r="BD313" s="38"/>
      <c r="BE313" s="36"/>
      <c r="BH313" s="38"/>
      <c r="BI313" s="36"/>
      <c r="BM313" s="38"/>
      <c r="BN313" s="36"/>
    </row>
    <row r="314" spans="1:66" s="34" customFormat="1" hidden="1">
      <c r="A314" s="46"/>
      <c r="B314" s="47"/>
      <c r="C314" s="48"/>
      <c r="D314" s="46"/>
      <c r="E314" s="46"/>
      <c r="F314" s="46"/>
      <c r="G314" s="46"/>
      <c r="H314" s="49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52"/>
      <c r="BD314" s="38"/>
      <c r="BE314" s="36"/>
      <c r="BH314" s="38"/>
      <c r="BI314" s="36"/>
      <c r="BM314" s="38"/>
      <c r="BN314" s="36"/>
    </row>
    <row r="315" spans="1:66" s="34" customFormat="1" hidden="1">
      <c r="A315" s="46"/>
      <c r="B315" s="47"/>
      <c r="C315" s="48"/>
      <c r="D315" s="46"/>
      <c r="E315" s="46"/>
      <c r="F315" s="46"/>
      <c r="G315" s="46"/>
      <c r="H315" s="49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52"/>
      <c r="BD315" s="38"/>
      <c r="BE315" s="36"/>
      <c r="BH315" s="38"/>
      <c r="BI315" s="36"/>
      <c r="BM315" s="38"/>
      <c r="BN315" s="36"/>
    </row>
    <row r="316" spans="1:66" s="34" customFormat="1" hidden="1">
      <c r="A316" s="46"/>
      <c r="B316" s="47"/>
      <c r="C316" s="48"/>
      <c r="D316" s="46"/>
      <c r="E316" s="46"/>
      <c r="F316" s="46"/>
      <c r="G316" s="46"/>
      <c r="H316" s="49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52"/>
      <c r="BD316" s="38"/>
      <c r="BE316" s="36"/>
      <c r="BH316" s="38"/>
      <c r="BI316" s="36"/>
      <c r="BM316" s="38"/>
      <c r="BN316" s="36"/>
    </row>
    <row r="317" spans="1:66" s="34" customFormat="1" hidden="1">
      <c r="A317" s="46"/>
      <c r="B317" s="47"/>
      <c r="C317" s="48"/>
      <c r="D317" s="46"/>
      <c r="E317" s="46"/>
      <c r="F317" s="46"/>
      <c r="G317" s="46"/>
      <c r="H317" s="49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52"/>
      <c r="BD317" s="38"/>
      <c r="BE317" s="36"/>
      <c r="BH317" s="38"/>
      <c r="BI317" s="36"/>
      <c r="BM317" s="38"/>
      <c r="BN317" s="36"/>
    </row>
    <row r="318" spans="1:66" s="34" customFormat="1" hidden="1">
      <c r="A318" s="46"/>
      <c r="B318" s="47"/>
      <c r="C318" s="48"/>
      <c r="D318" s="46"/>
      <c r="E318" s="46"/>
      <c r="F318" s="46"/>
      <c r="G318" s="46"/>
      <c r="H318" s="49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52"/>
      <c r="BD318" s="38"/>
      <c r="BE318" s="36"/>
      <c r="BH318" s="38"/>
      <c r="BI318" s="36"/>
      <c r="BM318" s="38"/>
      <c r="BN318" s="36"/>
    </row>
    <row r="319" spans="1:66" s="34" customFormat="1" hidden="1">
      <c r="A319" s="46"/>
      <c r="B319" s="47"/>
      <c r="C319" s="48"/>
      <c r="D319" s="46"/>
      <c r="E319" s="46"/>
      <c r="F319" s="46"/>
      <c r="G319" s="46"/>
      <c r="H319" s="49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52"/>
      <c r="BD319" s="38"/>
      <c r="BE319" s="36"/>
      <c r="BH319" s="38"/>
      <c r="BI319" s="36"/>
      <c r="BM319" s="38"/>
      <c r="BN319" s="36"/>
    </row>
    <row r="320" spans="1:66" s="34" customFormat="1" hidden="1">
      <c r="A320" s="46"/>
      <c r="B320" s="47"/>
      <c r="C320" s="48"/>
      <c r="D320" s="46"/>
      <c r="E320" s="46"/>
      <c r="F320" s="46"/>
      <c r="G320" s="46"/>
      <c r="H320" s="49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52"/>
      <c r="BD320" s="38"/>
      <c r="BE320" s="36"/>
      <c r="BH320" s="38"/>
      <c r="BI320" s="36"/>
      <c r="BM320" s="38"/>
      <c r="BN320" s="36"/>
    </row>
    <row r="321" spans="1:66" s="34" customFormat="1" hidden="1">
      <c r="A321" s="46"/>
      <c r="B321" s="47"/>
      <c r="C321" s="48"/>
      <c r="D321" s="46"/>
      <c r="E321" s="46"/>
      <c r="F321" s="46"/>
      <c r="G321" s="46"/>
      <c r="H321" s="49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52"/>
      <c r="BD321" s="38"/>
      <c r="BE321" s="36"/>
      <c r="BH321" s="38"/>
      <c r="BI321" s="36"/>
      <c r="BM321" s="38"/>
      <c r="BN321" s="36"/>
    </row>
    <row r="322" spans="1:66" s="34" customFormat="1" hidden="1">
      <c r="A322" s="46"/>
      <c r="B322" s="47"/>
      <c r="C322" s="48"/>
      <c r="D322" s="46"/>
      <c r="E322" s="46"/>
      <c r="F322" s="46"/>
      <c r="G322" s="46"/>
      <c r="H322" s="49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52"/>
      <c r="BD322" s="38"/>
      <c r="BE322" s="36"/>
      <c r="BH322" s="38"/>
      <c r="BI322" s="36"/>
      <c r="BM322" s="38"/>
      <c r="BN322" s="36"/>
    </row>
    <row r="323" spans="1:66" s="34" customFormat="1" hidden="1">
      <c r="A323" s="46"/>
      <c r="B323" s="47"/>
      <c r="C323" s="48"/>
      <c r="D323" s="46"/>
      <c r="E323" s="46"/>
      <c r="F323" s="46"/>
      <c r="G323" s="46"/>
      <c r="H323" s="49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52"/>
      <c r="BD323" s="38"/>
      <c r="BE323" s="36"/>
      <c r="BH323" s="38"/>
      <c r="BI323" s="36"/>
      <c r="BM323" s="38"/>
      <c r="BN323" s="36"/>
    </row>
    <row r="324" spans="1:66" s="34" customFormat="1" hidden="1">
      <c r="A324" s="46"/>
      <c r="B324" s="47"/>
      <c r="C324" s="48"/>
      <c r="D324" s="46"/>
      <c r="E324" s="46"/>
      <c r="F324" s="46"/>
      <c r="G324" s="46"/>
      <c r="H324" s="49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52"/>
      <c r="BD324" s="38"/>
      <c r="BE324" s="36"/>
      <c r="BH324" s="38"/>
      <c r="BI324" s="36"/>
      <c r="BM324" s="38"/>
      <c r="BN324" s="36"/>
    </row>
    <row r="325" spans="1:66" s="34" customFormat="1" hidden="1">
      <c r="A325" s="46"/>
      <c r="B325" s="47"/>
      <c r="C325" s="48"/>
      <c r="D325" s="46"/>
      <c r="E325" s="46"/>
      <c r="F325" s="46"/>
      <c r="G325" s="46"/>
      <c r="H325" s="49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52"/>
      <c r="BD325" s="38"/>
      <c r="BE325" s="36"/>
      <c r="BH325" s="38"/>
      <c r="BI325" s="36"/>
      <c r="BM325" s="38"/>
      <c r="BN325" s="36"/>
    </row>
    <row r="326" spans="1:66" s="34" customFormat="1" hidden="1">
      <c r="A326" s="46"/>
      <c r="B326" s="47"/>
      <c r="C326" s="48"/>
      <c r="D326" s="46"/>
      <c r="E326" s="46"/>
      <c r="F326" s="46"/>
      <c r="G326" s="46"/>
      <c r="H326" s="49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52"/>
      <c r="BD326" s="38"/>
      <c r="BE326" s="36"/>
      <c r="BH326" s="38"/>
      <c r="BI326" s="36"/>
      <c r="BM326" s="38"/>
      <c r="BN326" s="36"/>
    </row>
    <row r="327" spans="1:66" s="34" customFormat="1" hidden="1">
      <c r="A327" s="46"/>
      <c r="B327" s="47"/>
      <c r="C327" s="48"/>
      <c r="D327" s="46"/>
      <c r="E327" s="46"/>
      <c r="F327" s="46"/>
      <c r="G327" s="46"/>
      <c r="H327" s="49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52"/>
      <c r="BD327" s="38"/>
      <c r="BE327" s="36"/>
      <c r="BH327" s="38"/>
      <c r="BI327" s="36"/>
      <c r="BM327" s="38"/>
      <c r="BN327" s="36"/>
    </row>
    <row r="328" spans="1:66" s="34" customFormat="1" hidden="1">
      <c r="A328" s="46"/>
      <c r="B328" s="47"/>
      <c r="C328" s="48"/>
      <c r="D328" s="46"/>
      <c r="E328" s="46"/>
      <c r="F328" s="46"/>
      <c r="G328" s="46"/>
      <c r="H328" s="49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52"/>
      <c r="BD328" s="38"/>
      <c r="BE328" s="36"/>
      <c r="BH328" s="38"/>
      <c r="BI328" s="36"/>
      <c r="BM328" s="38"/>
      <c r="BN328" s="36"/>
    </row>
    <row r="329" spans="1:66" s="34" customFormat="1" hidden="1">
      <c r="A329" s="46"/>
      <c r="B329" s="47"/>
      <c r="C329" s="48"/>
      <c r="D329" s="46"/>
      <c r="E329" s="46"/>
      <c r="F329" s="46"/>
      <c r="G329" s="46"/>
      <c r="H329" s="49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52"/>
      <c r="BD329" s="38"/>
      <c r="BE329" s="36"/>
      <c r="BH329" s="38"/>
      <c r="BI329" s="36"/>
      <c r="BM329" s="38"/>
      <c r="BN329" s="36"/>
    </row>
    <row r="330" spans="1:66" s="34" customFormat="1" hidden="1">
      <c r="A330" s="46"/>
      <c r="B330" s="47"/>
      <c r="C330" s="48"/>
      <c r="D330" s="46"/>
      <c r="E330" s="46"/>
      <c r="F330" s="46"/>
      <c r="G330" s="46"/>
      <c r="H330" s="49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52"/>
      <c r="BD330" s="38"/>
      <c r="BE330" s="36"/>
      <c r="BH330" s="38"/>
      <c r="BI330" s="36"/>
      <c r="BM330" s="38"/>
      <c r="BN330" s="36"/>
    </row>
    <row r="331" spans="1:66" s="34" customFormat="1" hidden="1">
      <c r="A331" s="46"/>
      <c r="B331" s="47"/>
      <c r="C331" s="48"/>
      <c r="D331" s="46"/>
      <c r="E331" s="46"/>
      <c r="F331" s="46"/>
      <c r="G331" s="46"/>
      <c r="H331" s="49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52"/>
      <c r="BD331" s="38"/>
      <c r="BE331" s="36"/>
      <c r="BH331" s="38"/>
      <c r="BI331" s="36"/>
      <c r="BM331" s="38"/>
      <c r="BN331" s="36"/>
    </row>
    <row r="332" spans="1:66" s="34" customFormat="1" hidden="1">
      <c r="A332" s="46"/>
      <c r="B332" s="47"/>
      <c r="C332" s="48"/>
      <c r="D332" s="46"/>
      <c r="E332" s="46"/>
      <c r="F332" s="46"/>
      <c r="G332" s="46"/>
      <c r="H332" s="49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52"/>
      <c r="BD332" s="38"/>
      <c r="BE332" s="36"/>
      <c r="BH332" s="38"/>
      <c r="BI332" s="36"/>
      <c r="BM332" s="38"/>
      <c r="BN332" s="36"/>
    </row>
    <row r="333" spans="1:66" s="34" customFormat="1" hidden="1">
      <c r="A333" s="46"/>
      <c r="B333" s="47"/>
      <c r="C333" s="48"/>
      <c r="D333" s="46"/>
      <c r="E333" s="46"/>
      <c r="F333" s="46"/>
      <c r="G333" s="46"/>
      <c r="H333" s="49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52"/>
      <c r="BD333" s="38"/>
      <c r="BE333" s="36"/>
      <c r="BH333" s="38"/>
      <c r="BI333" s="36"/>
      <c r="BM333" s="38"/>
      <c r="BN333" s="36"/>
    </row>
    <row r="334" spans="1:66" s="34" customFormat="1" hidden="1">
      <c r="A334" s="46"/>
      <c r="B334" s="47"/>
      <c r="C334" s="48"/>
      <c r="D334" s="46"/>
      <c r="E334" s="46"/>
      <c r="F334" s="46"/>
      <c r="G334" s="46"/>
      <c r="H334" s="49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52"/>
      <c r="BD334" s="38"/>
      <c r="BE334" s="36"/>
      <c r="BH334" s="38"/>
      <c r="BI334" s="36"/>
      <c r="BM334" s="38"/>
      <c r="BN334" s="36"/>
    </row>
    <row r="335" spans="1:66" s="34" customFormat="1" hidden="1">
      <c r="A335" s="46"/>
      <c r="B335" s="47"/>
      <c r="C335" s="48"/>
      <c r="D335" s="46"/>
      <c r="E335" s="46"/>
      <c r="F335" s="46"/>
      <c r="G335" s="46"/>
      <c r="H335" s="49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52"/>
      <c r="BD335" s="38"/>
      <c r="BE335" s="36"/>
      <c r="BH335" s="38"/>
      <c r="BI335" s="36"/>
      <c r="BM335" s="38"/>
      <c r="BN335" s="36"/>
    </row>
    <row r="336" spans="1:66" s="34" customFormat="1" hidden="1">
      <c r="A336" s="46"/>
      <c r="B336" s="47"/>
      <c r="C336" s="48"/>
      <c r="D336" s="46"/>
      <c r="E336" s="46"/>
      <c r="F336" s="46"/>
      <c r="G336" s="46"/>
      <c r="H336" s="49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52"/>
      <c r="BD336" s="38"/>
      <c r="BE336" s="36"/>
      <c r="BH336" s="38"/>
      <c r="BI336" s="36"/>
      <c r="BM336" s="38"/>
      <c r="BN336" s="36"/>
    </row>
    <row r="337" spans="1:66" s="34" customFormat="1" hidden="1">
      <c r="A337" s="46"/>
      <c r="B337" s="47"/>
      <c r="C337" s="48"/>
      <c r="D337" s="46"/>
      <c r="E337" s="46"/>
      <c r="F337" s="46"/>
      <c r="G337" s="46"/>
      <c r="H337" s="49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52"/>
      <c r="BD337" s="38"/>
      <c r="BE337" s="36"/>
      <c r="BH337" s="38"/>
      <c r="BI337" s="36"/>
      <c r="BM337" s="38"/>
      <c r="BN337" s="36"/>
    </row>
    <row r="338" spans="1:66" s="34" customFormat="1" hidden="1">
      <c r="A338" s="46"/>
      <c r="B338" s="47"/>
      <c r="C338" s="48"/>
      <c r="D338" s="46"/>
      <c r="E338" s="46"/>
      <c r="F338" s="46"/>
      <c r="G338" s="46"/>
      <c r="H338" s="49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52"/>
      <c r="BD338" s="38"/>
      <c r="BE338" s="36"/>
      <c r="BH338" s="38"/>
      <c r="BI338" s="36"/>
      <c r="BM338" s="38"/>
      <c r="BN338" s="36"/>
    </row>
    <row r="339" spans="1:66" s="34" customFormat="1" hidden="1">
      <c r="A339" s="46"/>
      <c r="B339" s="47"/>
      <c r="C339" s="48"/>
      <c r="D339" s="46"/>
      <c r="E339" s="46"/>
      <c r="F339" s="46"/>
      <c r="G339" s="46"/>
      <c r="H339" s="49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52"/>
      <c r="BD339" s="38"/>
      <c r="BE339" s="36"/>
      <c r="BH339" s="38"/>
      <c r="BI339" s="36"/>
      <c r="BM339" s="38"/>
      <c r="BN339" s="36"/>
    </row>
    <row r="340" spans="1:66" s="34" customFormat="1" hidden="1">
      <c r="A340" s="46"/>
      <c r="B340" s="47"/>
      <c r="C340" s="48"/>
      <c r="D340" s="46"/>
      <c r="E340" s="46"/>
      <c r="F340" s="46"/>
      <c r="G340" s="46"/>
      <c r="H340" s="49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52"/>
      <c r="BD340" s="38"/>
      <c r="BE340" s="36"/>
      <c r="BH340" s="38"/>
      <c r="BI340" s="36"/>
      <c r="BM340" s="38"/>
      <c r="BN340" s="36"/>
    </row>
    <row r="341" spans="1:66" s="34" customFormat="1" hidden="1">
      <c r="A341" s="46"/>
      <c r="B341" s="47"/>
      <c r="C341" s="48"/>
      <c r="D341" s="46"/>
      <c r="E341" s="46"/>
      <c r="F341" s="46"/>
      <c r="G341" s="46"/>
      <c r="H341" s="49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52"/>
      <c r="BD341" s="38"/>
      <c r="BE341" s="36"/>
      <c r="BH341" s="38"/>
      <c r="BI341" s="36"/>
      <c r="BM341" s="38"/>
      <c r="BN341" s="36"/>
    </row>
    <row r="342" spans="1:66" s="34" customFormat="1" hidden="1">
      <c r="A342" s="46"/>
      <c r="B342" s="47"/>
      <c r="C342" s="48"/>
      <c r="D342" s="46"/>
      <c r="E342" s="46"/>
      <c r="F342" s="46"/>
      <c r="G342" s="46"/>
      <c r="H342" s="49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52"/>
      <c r="BD342" s="38"/>
      <c r="BE342" s="36"/>
      <c r="BH342" s="38"/>
      <c r="BI342" s="36"/>
      <c r="BM342" s="38"/>
      <c r="BN342" s="36"/>
    </row>
    <row r="343" spans="1:66" s="34" customFormat="1" hidden="1">
      <c r="A343" s="46"/>
      <c r="B343" s="47"/>
      <c r="C343" s="48"/>
      <c r="D343" s="46"/>
      <c r="E343" s="46"/>
      <c r="F343" s="46"/>
      <c r="G343" s="46"/>
      <c r="H343" s="49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52"/>
      <c r="BD343" s="38"/>
      <c r="BE343" s="36"/>
      <c r="BH343" s="38"/>
      <c r="BI343" s="36"/>
      <c r="BM343" s="38"/>
      <c r="BN343" s="36"/>
    </row>
    <row r="344" spans="1:66" s="34" customFormat="1" hidden="1">
      <c r="A344" s="46"/>
      <c r="B344" s="47"/>
      <c r="C344" s="48"/>
      <c r="D344" s="46"/>
      <c r="E344" s="46"/>
      <c r="F344" s="46"/>
      <c r="G344" s="46"/>
      <c r="H344" s="49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52"/>
      <c r="BD344" s="38"/>
      <c r="BE344" s="36"/>
      <c r="BH344" s="38"/>
      <c r="BI344" s="36"/>
      <c r="BM344" s="38"/>
      <c r="BN344" s="36"/>
    </row>
    <row r="345" spans="1:66" s="34" customFormat="1" hidden="1">
      <c r="A345" s="46"/>
      <c r="B345" s="47"/>
      <c r="C345" s="48"/>
      <c r="D345" s="46"/>
      <c r="E345" s="46"/>
      <c r="F345" s="46"/>
      <c r="G345" s="46"/>
      <c r="H345" s="49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52"/>
      <c r="BD345" s="38"/>
      <c r="BE345" s="36"/>
      <c r="BH345" s="38"/>
      <c r="BI345" s="36"/>
      <c r="BM345" s="38"/>
      <c r="BN345" s="36"/>
    </row>
    <row r="346" spans="1:66" s="34" customFormat="1" hidden="1">
      <c r="A346" s="46"/>
      <c r="B346" s="47"/>
      <c r="C346" s="48"/>
      <c r="D346" s="46"/>
      <c r="E346" s="46"/>
      <c r="F346" s="46"/>
      <c r="G346" s="46"/>
      <c r="H346" s="49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52"/>
      <c r="BD346" s="38"/>
      <c r="BE346" s="36"/>
      <c r="BH346" s="38"/>
      <c r="BI346" s="36"/>
      <c r="BM346" s="38"/>
      <c r="BN346" s="36"/>
    </row>
    <row r="347" spans="1:66" s="34" customFormat="1" hidden="1">
      <c r="A347" s="46"/>
      <c r="B347" s="47"/>
      <c r="C347" s="48"/>
      <c r="D347" s="46"/>
      <c r="E347" s="46"/>
      <c r="F347" s="46"/>
      <c r="G347" s="46"/>
      <c r="H347" s="49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52"/>
      <c r="BD347" s="38"/>
      <c r="BE347" s="36"/>
      <c r="BH347" s="38"/>
      <c r="BI347" s="36"/>
      <c r="BM347" s="38"/>
      <c r="BN347" s="36"/>
    </row>
    <row r="348" spans="1:66" s="34" customFormat="1" hidden="1">
      <c r="A348" s="46"/>
      <c r="B348" s="47"/>
      <c r="C348" s="48"/>
      <c r="D348" s="46"/>
      <c r="E348" s="46"/>
      <c r="F348" s="46"/>
      <c r="G348" s="46"/>
      <c r="H348" s="49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52"/>
      <c r="BD348" s="38"/>
      <c r="BE348" s="36"/>
      <c r="BH348" s="38"/>
      <c r="BI348" s="36"/>
      <c r="BM348" s="38"/>
      <c r="BN348" s="36"/>
    </row>
    <row r="349" spans="1:66" s="34" customFormat="1" hidden="1">
      <c r="A349" s="46"/>
      <c r="B349" s="47"/>
      <c r="C349" s="48"/>
      <c r="D349" s="46"/>
      <c r="E349" s="46"/>
      <c r="F349" s="46"/>
      <c r="G349" s="46"/>
      <c r="H349" s="49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52"/>
      <c r="BD349" s="38"/>
      <c r="BE349" s="36"/>
      <c r="BH349" s="38"/>
      <c r="BI349" s="36"/>
      <c r="BM349" s="38"/>
      <c r="BN349" s="36"/>
    </row>
    <row r="350" spans="1:66" s="34" customFormat="1" hidden="1">
      <c r="A350" s="46"/>
      <c r="B350" s="47"/>
      <c r="C350" s="48"/>
      <c r="D350" s="46"/>
      <c r="E350" s="46"/>
      <c r="F350" s="46"/>
      <c r="G350" s="46"/>
      <c r="H350" s="49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52"/>
      <c r="BD350" s="38"/>
      <c r="BE350" s="36"/>
      <c r="BH350" s="38"/>
      <c r="BI350" s="36"/>
      <c r="BM350" s="38"/>
      <c r="BN350" s="36"/>
    </row>
    <row r="351" spans="1:66" s="34" customFormat="1" hidden="1">
      <c r="A351" s="46"/>
      <c r="B351" s="47"/>
      <c r="C351" s="48"/>
      <c r="D351" s="46"/>
      <c r="E351" s="46"/>
      <c r="F351" s="46"/>
      <c r="G351" s="46"/>
      <c r="H351" s="49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52"/>
      <c r="BD351" s="38"/>
      <c r="BE351" s="36"/>
      <c r="BH351" s="38"/>
      <c r="BI351" s="36"/>
      <c r="BM351" s="38"/>
      <c r="BN351" s="36"/>
    </row>
    <row r="352" spans="1:66" s="34" customFormat="1" hidden="1">
      <c r="A352" s="46"/>
      <c r="B352" s="47"/>
      <c r="C352" s="48"/>
      <c r="D352" s="46"/>
      <c r="E352" s="46"/>
      <c r="F352" s="46"/>
      <c r="G352" s="46"/>
      <c r="H352" s="49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52"/>
      <c r="BD352" s="38"/>
      <c r="BE352" s="36"/>
      <c r="BH352" s="38"/>
      <c r="BI352" s="36"/>
      <c r="BM352" s="38"/>
      <c r="BN352" s="36"/>
    </row>
    <row r="353" spans="1:66" s="34" customFormat="1" hidden="1">
      <c r="A353" s="46"/>
      <c r="B353" s="47"/>
      <c r="C353" s="48"/>
      <c r="D353" s="46"/>
      <c r="E353" s="46"/>
      <c r="F353" s="46"/>
      <c r="G353" s="46"/>
      <c r="H353" s="49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52"/>
      <c r="BD353" s="38"/>
      <c r="BE353" s="36"/>
      <c r="BH353" s="38"/>
      <c r="BI353" s="36"/>
      <c r="BM353" s="38"/>
      <c r="BN353" s="36"/>
    </row>
    <row r="354" spans="1:66" s="34" customFormat="1" hidden="1">
      <c r="A354" s="46"/>
      <c r="B354" s="47"/>
      <c r="C354" s="48"/>
      <c r="D354" s="46"/>
      <c r="E354" s="46"/>
      <c r="F354" s="46"/>
      <c r="G354" s="46"/>
      <c r="H354" s="49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52"/>
      <c r="BD354" s="38"/>
      <c r="BE354" s="36"/>
      <c r="BH354" s="38"/>
      <c r="BI354" s="36"/>
      <c r="BM354" s="38"/>
      <c r="BN354" s="36"/>
    </row>
    <row r="355" spans="1:66" s="34" customFormat="1" hidden="1">
      <c r="A355" s="46"/>
      <c r="B355" s="47"/>
      <c r="C355" s="48"/>
      <c r="D355" s="46"/>
      <c r="E355" s="46"/>
      <c r="F355" s="46"/>
      <c r="G355" s="46"/>
      <c r="H355" s="49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52"/>
      <c r="BD355" s="38"/>
      <c r="BE355" s="36"/>
      <c r="BH355" s="38"/>
      <c r="BI355" s="36"/>
      <c r="BM355" s="38"/>
      <c r="BN355" s="36"/>
    </row>
    <row r="356" spans="1:66" s="34" customFormat="1" hidden="1">
      <c r="A356" s="46"/>
      <c r="B356" s="47"/>
      <c r="C356" s="48"/>
      <c r="D356" s="46"/>
      <c r="E356" s="46"/>
      <c r="F356" s="46"/>
      <c r="G356" s="46"/>
      <c r="H356" s="49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52"/>
      <c r="BD356" s="38"/>
      <c r="BE356" s="36"/>
      <c r="BH356" s="38"/>
      <c r="BI356" s="36"/>
      <c r="BM356" s="38"/>
      <c r="BN356" s="36"/>
    </row>
    <row r="357" spans="1:66" s="34" customFormat="1" hidden="1">
      <c r="A357" s="46"/>
      <c r="B357" s="47"/>
      <c r="C357" s="48"/>
      <c r="D357" s="46"/>
      <c r="E357" s="46"/>
      <c r="F357" s="46"/>
      <c r="G357" s="46"/>
      <c r="H357" s="49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52"/>
      <c r="BD357" s="38"/>
      <c r="BE357" s="36"/>
      <c r="BH357" s="38"/>
      <c r="BI357" s="36"/>
      <c r="BM357" s="38"/>
      <c r="BN357" s="36"/>
    </row>
    <row r="358" spans="1:66" s="34" customFormat="1" hidden="1">
      <c r="A358" s="46"/>
      <c r="B358" s="47"/>
      <c r="C358" s="48"/>
      <c r="D358" s="46"/>
      <c r="E358" s="46"/>
      <c r="F358" s="46"/>
      <c r="G358" s="46"/>
      <c r="H358" s="49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52"/>
      <c r="BD358" s="38"/>
      <c r="BE358" s="36"/>
      <c r="BH358" s="38"/>
      <c r="BI358" s="36"/>
      <c r="BM358" s="38"/>
      <c r="BN358" s="36"/>
    </row>
    <row r="359" spans="1:66" s="34" customFormat="1" hidden="1">
      <c r="A359" s="46"/>
      <c r="B359" s="47"/>
      <c r="C359" s="48"/>
      <c r="D359" s="46"/>
      <c r="E359" s="46"/>
      <c r="F359" s="46"/>
      <c r="G359" s="46"/>
      <c r="H359" s="49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52"/>
      <c r="BD359" s="38"/>
      <c r="BE359" s="36"/>
      <c r="BH359" s="38"/>
      <c r="BI359" s="36"/>
      <c r="BM359" s="38"/>
      <c r="BN359" s="36"/>
    </row>
    <row r="360" spans="1:66" s="34" customFormat="1" hidden="1">
      <c r="A360" s="46"/>
      <c r="B360" s="47"/>
      <c r="C360" s="48"/>
      <c r="D360" s="46"/>
      <c r="E360" s="46"/>
      <c r="F360" s="46"/>
      <c r="G360" s="46"/>
      <c r="H360" s="49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52"/>
      <c r="BD360" s="38"/>
      <c r="BE360" s="36"/>
      <c r="BH360" s="38"/>
      <c r="BI360" s="36"/>
      <c r="BM360" s="38"/>
      <c r="BN360" s="36"/>
    </row>
    <row r="361" spans="1:66" s="34" customFormat="1" hidden="1">
      <c r="A361" s="46"/>
      <c r="B361" s="47"/>
      <c r="C361" s="48"/>
      <c r="D361" s="46"/>
      <c r="E361" s="46"/>
      <c r="F361" s="46"/>
      <c r="G361" s="46"/>
      <c r="H361" s="49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52"/>
      <c r="BD361" s="38"/>
      <c r="BE361" s="36"/>
      <c r="BH361" s="38"/>
      <c r="BI361" s="36"/>
      <c r="BM361" s="38"/>
      <c r="BN361" s="36"/>
    </row>
    <row r="362" spans="1:66" s="34" customFormat="1" hidden="1">
      <c r="A362" s="46"/>
      <c r="B362" s="47"/>
      <c r="C362" s="48"/>
      <c r="D362" s="46"/>
      <c r="E362" s="46"/>
      <c r="F362" s="46"/>
      <c r="G362" s="46"/>
      <c r="H362" s="49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52"/>
      <c r="BD362" s="38"/>
      <c r="BE362" s="36"/>
      <c r="BH362" s="38"/>
      <c r="BI362" s="36"/>
      <c r="BM362" s="38"/>
      <c r="BN362" s="36"/>
    </row>
    <row r="363" spans="1:66" s="34" customFormat="1" hidden="1">
      <c r="A363" s="46"/>
      <c r="B363" s="47"/>
      <c r="C363" s="48"/>
      <c r="D363" s="46"/>
      <c r="E363" s="46"/>
      <c r="F363" s="46"/>
      <c r="G363" s="46"/>
      <c r="H363" s="49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52"/>
      <c r="BD363" s="38"/>
      <c r="BE363" s="36"/>
      <c r="BH363" s="38"/>
      <c r="BI363" s="36"/>
      <c r="BM363" s="38"/>
      <c r="BN363" s="36"/>
    </row>
    <row r="364" spans="1:66" s="34" customFormat="1" hidden="1">
      <c r="A364" s="46"/>
      <c r="B364" s="47"/>
      <c r="C364" s="48"/>
      <c r="D364" s="46"/>
      <c r="E364" s="46"/>
      <c r="F364" s="46"/>
      <c r="G364" s="46"/>
      <c r="H364" s="49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52"/>
      <c r="BD364" s="38"/>
      <c r="BE364" s="36"/>
      <c r="BH364" s="38"/>
      <c r="BI364" s="36"/>
      <c r="BM364" s="38"/>
      <c r="BN364" s="36"/>
    </row>
    <row r="365" spans="1:66" s="34" customFormat="1" hidden="1">
      <c r="A365" s="46"/>
      <c r="B365" s="47"/>
      <c r="C365" s="48"/>
      <c r="D365" s="46"/>
      <c r="E365" s="46"/>
      <c r="F365" s="46"/>
      <c r="G365" s="46"/>
      <c r="H365" s="49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52"/>
      <c r="BD365" s="38"/>
      <c r="BE365" s="36"/>
      <c r="BH365" s="38"/>
      <c r="BI365" s="36"/>
      <c r="BM365" s="38"/>
      <c r="BN365" s="36"/>
    </row>
    <row r="366" spans="1:66" s="34" customFormat="1" hidden="1">
      <c r="A366" s="46"/>
      <c r="B366" s="47"/>
      <c r="C366" s="48"/>
      <c r="D366" s="46"/>
      <c r="E366" s="46"/>
      <c r="F366" s="46"/>
      <c r="G366" s="46"/>
      <c r="H366" s="49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52"/>
      <c r="BD366" s="38"/>
      <c r="BE366" s="36"/>
      <c r="BH366" s="38"/>
      <c r="BI366" s="36"/>
      <c r="BM366" s="38"/>
      <c r="BN366" s="36"/>
    </row>
    <row r="367" spans="1:66" s="34" customFormat="1" hidden="1">
      <c r="A367" s="46"/>
      <c r="B367" s="47"/>
      <c r="C367" s="48"/>
      <c r="D367" s="46"/>
      <c r="E367" s="46"/>
      <c r="F367" s="46"/>
      <c r="G367" s="46"/>
      <c r="H367" s="49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52"/>
      <c r="BD367" s="38"/>
      <c r="BE367" s="36"/>
      <c r="BH367" s="38"/>
      <c r="BI367" s="36"/>
      <c r="BM367" s="38"/>
      <c r="BN367" s="36"/>
    </row>
    <row r="368" spans="1:66" s="34" customFormat="1" hidden="1">
      <c r="A368" s="46"/>
      <c r="B368" s="47"/>
      <c r="C368" s="48"/>
      <c r="D368" s="46"/>
      <c r="E368" s="46"/>
      <c r="F368" s="46"/>
      <c r="G368" s="46"/>
      <c r="H368" s="49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52"/>
      <c r="BD368" s="38"/>
      <c r="BE368" s="36"/>
      <c r="BH368" s="38"/>
      <c r="BI368" s="36"/>
      <c r="BM368" s="38"/>
      <c r="BN368" s="36"/>
    </row>
    <row r="369" spans="1:66" s="34" customFormat="1" hidden="1">
      <c r="A369" s="46"/>
      <c r="B369" s="47"/>
      <c r="C369" s="48"/>
      <c r="D369" s="46"/>
      <c r="E369" s="46"/>
      <c r="F369" s="46"/>
      <c r="G369" s="46"/>
      <c r="H369" s="49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52"/>
      <c r="BD369" s="38"/>
      <c r="BE369" s="36"/>
      <c r="BH369" s="38"/>
      <c r="BI369" s="36"/>
      <c r="BM369" s="38"/>
      <c r="BN369" s="36"/>
    </row>
    <row r="370" spans="1:66" s="34" customFormat="1" hidden="1">
      <c r="A370" s="46"/>
      <c r="B370" s="47"/>
      <c r="C370" s="48"/>
      <c r="D370" s="46"/>
      <c r="E370" s="46"/>
      <c r="F370" s="46"/>
      <c r="G370" s="46"/>
      <c r="H370" s="49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52"/>
      <c r="BD370" s="38"/>
      <c r="BE370" s="36"/>
      <c r="BH370" s="38"/>
      <c r="BI370" s="36"/>
      <c r="BM370" s="38"/>
      <c r="BN370" s="36"/>
    </row>
    <row r="371" spans="1:66" s="34" customFormat="1" hidden="1">
      <c r="A371" s="46"/>
      <c r="B371" s="47"/>
      <c r="C371" s="48"/>
      <c r="D371" s="46"/>
      <c r="E371" s="46"/>
      <c r="F371" s="46"/>
      <c r="G371" s="46"/>
      <c r="H371" s="49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52"/>
      <c r="BD371" s="38"/>
      <c r="BE371" s="36"/>
      <c r="BH371" s="38"/>
      <c r="BI371" s="36"/>
      <c r="BM371" s="38"/>
      <c r="BN371" s="36"/>
    </row>
    <row r="372" spans="1:66" s="34" customFormat="1" hidden="1">
      <c r="A372" s="46"/>
      <c r="B372" s="47"/>
      <c r="C372" s="48"/>
      <c r="D372" s="46"/>
      <c r="E372" s="46"/>
      <c r="F372" s="46"/>
      <c r="G372" s="46"/>
      <c r="H372" s="49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52"/>
      <c r="BD372" s="38"/>
      <c r="BE372" s="36"/>
      <c r="BH372" s="38"/>
      <c r="BI372" s="36"/>
      <c r="BM372" s="38"/>
      <c r="BN372" s="36"/>
    </row>
    <row r="373" spans="1:66" s="34" customFormat="1" hidden="1">
      <c r="A373" s="46"/>
      <c r="B373" s="47"/>
      <c r="C373" s="48"/>
      <c r="D373" s="46"/>
      <c r="E373" s="46"/>
      <c r="F373" s="46"/>
      <c r="G373" s="46"/>
      <c r="H373" s="49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52"/>
      <c r="BD373" s="38"/>
      <c r="BE373" s="36"/>
      <c r="BH373" s="38"/>
      <c r="BI373" s="36"/>
      <c r="BM373" s="38"/>
      <c r="BN373" s="36"/>
    </row>
    <row r="374" spans="1:66" s="34" customFormat="1" hidden="1">
      <c r="A374" s="46"/>
      <c r="B374" s="47"/>
      <c r="C374" s="48"/>
      <c r="D374" s="46"/>
      <c r="E374" s="46"/>
      <c r="F374" s="46"/>
      <c r="G374" s="46"/>
      <c r="H374" s="49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52"/>
      <c r="BD374" s="38"/>
      <c r="BE374" s="36"/>
      <c r="BH374" s="38"/>
      <c r="BI374" s="36"/>
      <c r="BM374" s="38"/>
      <c r="BN374" s="36"/>
    </row>
    <row r="375" spans="1:66" s="34" customFormat="1" hidden="1">
      <c r="A375" s="46"/>
      <c r="B375" s="47"/>
      <c r="C375" s="48"/>
      <c r="D375" s="46"/>
      <c r="E375" s="46"/>
      <c r="F375" s="46"/>
      <c r="G375" s="46"/>
      <c r="H375" s="49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52"/>
      <c r="BD375" s="38"/>
      <c r="BE375" s="36"/>
      <c r="BH375" s="38"/>
      <c r="BI375" s="36"/>
      <c r="BM375" s="38"/>
      <c r="BN375" s="36"/>
    </row>
    <row r="376" spans="1:66" s="34" customFormat="1" hidden="1">
      <c r="A376" s="46"/>
      <c r="B376" s="47"/>
      <c r="C376" s="48"/>
      <c r="D376" s="46"/>
      <c r="E376" s="46"/>
      <c r="F376" s="46"/>
      <c r="G376" s="46"/>
      <c r="H376" s="49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52"/>
      <c r="BD376" s="38"/>
      <c r="BE376" s="36"/>
      <c r="BH376" s="38"/>
      <c r="BI376" s="36"/>
      <c r="BM376" s="38"/>
      <c r="BN376" s="36"/>
    </row>
    <row r="377" spans="1:66" s="34" customFormat="1" hidden="1">
      <c r="A377" s="46"/>
      <c r="B377" s="47"/>
      <c r="C377" s="48"/>
      <c r="D377" s="46"/>
      <c r="E377" s="46"/>
      <c r="F377" s="46"/>
      <c r="G377" s="46"/>
      <c r="H377" s="49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52"/>
      <c r="BD377" s="38"/>
      <c r="BE377" s="36"/>
      <c r="BH377" s="38"/>
      <c r="BI377" s="36"/>
      <c r="BM377" s="38"/>
      <c r="BN377" s="36"/>
    </row>
    <row r="378" spans="1:66" s="34" customFormat="1" hidden="1">
      <c r="A378" s="46"/>
      <c r="B378" s="47"/>
      <c r="C378" s="48"/>
      <c r="D378" s="46"/>
      <c r="E378" s="46"/>
      <c r="F378" s="46"/>
      <c r="G378" s="46"/>
      <c r="H378" s="49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52"/>
      <c r="BD378" s="38"/>
      <c r="BE378" s="36"/>
      <c r="BH378" s="38"/>
      <c r="BI378" s="36"/>
      <c r="BM378" s="38"/>
      <c r="BN378" s="36"/>
    </row>
    <row r="379" spans="1:66" s="34" customFormat="1" hidden="1">
      <c r="A379" s="46"/>
      <c r="B379" s="47"/>
      <c r="C379" s="48"/>
      <c r="D379" s="46"/>
      <c r="E379" s="46"/>
      <c r="F379" s="46"/>
      <c r="G379" s="46"/>
      <c r="H379" s="49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52"/>
      <c r="BD379" s="38"/>
      <c r="BE379" s="36"/>
      <c r="BH379" s="38"/>
      <c r="BI379" s="36"/>
      <c r="BM379" s="38"/>
      <c r="BN379" s="36"/>
    </row>
    <row r="380" spans="1:66" s="34" customFormat="1" hidden="1">
      <c r="A380" s="46"/>
      <c r="B380" s="47"/>
      <c r="C380" s="48"/>
      <c r="D380" s="46"/>
      <c r="E380" s="46"/>
      <c r="F380" s="46"/>
      <c r="G380" s="46"/>
      <c r="H380" s="49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52"/>
      <c r="BD380" s="38"/>
      <c r="BE380" s="36"/>
      <c r="BH380" s="38"/>
      <c r="BI380" s="36"/>
      <c r="BM380" s="38"/>
      <c r="BN380" s="36"/>
    </row>
    <row r="381" spans="1:66" s="34" customFormat="1" hidden="1">
      <c r="A381" s="46"/>
      <c r="B381" s="47"/>
      <c r="C381" s="48"/>
      <c r="D381" s="46"/>
      <c r="E381" s="46"/>
      <c r="F381" s="46"/>
      <c r="G381" s="46"/>
      <c r="H381" s="49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52"/>
      <c r="BD381" s="38"/>
      <c r="BE381" s="36"/>
      <c r="BH381" s="38"/>
      <c r="BI381" s="36"/>
      <c r="BM381" s="38"/>
      <c r="BN381" s="36"/>
    </row>
    <row r="382" spans="1:66" s="34" customFormat="1" hidden="1">
      <c r="A382" s="46"/>
      <c r="B382" s="47"/>
      <c r="C382" s="48"/>
      <c r="D382" s="46"/>
      <c r="E382" s="46"/>
      <c r="F382" s="46"/>
      <c r="G382" s="46"/>
      <c r="H382" s="49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52"/>
      <c r="BD382" s="38"/>
      <c r="BE382" s="36"/>
      <c r="BH382" s="38"/>
      <c r="BI382" s="36"/>
      <c r="BM382" s="38"/>
      <c r="BN382" s="36"/>
    </row>
    <row r="383" spans="1:66" s="34" customFormat="1" hidden="1">
      <c r="A383" s="46"/>
      <c r="B383" s="47"/>
      <c r="C383" s="48"/>
      <c r="D383" s="46"/>
      <c r="E383" s="46"/>
      <c r="F383" s="46"/>
      <c r="G383" s="46"/>
      <c r="H383" s="49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52"/>
      <c r="BD383" s="38"/>
      <c r="BE383" s="36"/>
      <c r="BH383" s="38"/>
      <c r="BI383" s="36"/>
      <c r="BM383" s="38"/>
      <c r="BN383" s="36"/>
    </row>
    <row r="384" spans="1:66" s="34" customFormat="1" hidden="1">
      <c r="A384" s="46"/>
      <c r="B384" s="47"/>
      <c r="C384" s="48"/>
      <c r="D384" s="46"/>
      <c r="E384" s="46"/>
      <c r="F384" s="46"/>
      <c r="G384" s="46"/>
      <c r="H384" s="49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52"/>
      <c r="BD384" s="38"/>
      <c r="BE384" s="36"/>
      <c r="BH384" s="38"/>
      <c r="BI384" s="36"/>
      <c r="BM384" s="38"/>
      <c r="BN384" s="36"/>
    </row>
    <row r="385" spans="1:66" s="34" customFormat="1" hidden="1">
      <c r="A385" s="46"/>
      <c r="B385" s="47"/>
      <c r="C385" s="48"/>
      <c r="D385" s="46"/>
      <c r="E385" s="46"/>
      <c r="F385" s="46"/>
      <c r="G385" s="46"/>
      <c r="H385" s="49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52"/>
      <c r="BD385" s="38"/>
      <c r="BE385" s="36"/>
      <c r="BH385" s="38"/>
      <c r="BI385" s="36"/>
      <c r="BM385" s="38"/>
      <c r="BN385" s="36"/>
    </row>
    <row r="386" spans="1:66" s="34" customFormat="1" hidden="1">
      <c r="A386" s="46"/>
      <c r="B386" s="47"/>
      <c r="C386" s="48"/>
      <c r="D386" s="46"/>
      <c r="E386" s="46"/>
      <c r="F386" s="46"/>
      <c r="G386" s="46"/>
      <c r="H386" s="49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52"/>
      <c r="BD386" s="38"/>
      <c r="BE386" s="36"/>
      <c r="BH386" s="38"/>
      <c r="BI386" s="36"/>
      <c r="BM386" s="38"/>
      <c r="BN386" s="36"/>
    </row>
    <row r="387" spans="1:66" s="34" customFormat="1" hidden="1">
      <c r="A387" s="46"/>
      <c r="B387" s="47"/>
      <c r="C387" s="48"/>
      <c r="D387" s="46"/>
      <c r="E387" s="46"/>
      <c r="F387" s="46"/>
      <c r="G387" s="46"/>
      <c r="H387" s="49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52"/>
      <c r="BD387" s="38"/>
      <c r="BE387" s="36"/>
      <c r="BH387" s="38"/>
      <c r="BI387" s="36"/>
      <c r="BM387" s="38"/>
      <c r="BN387" s="36"/>
    </row>
    <row r="388" spans="1:66" s="34" customFormat="1" hidden="1">
      <c r="A388" s="46"/>
      <c r="B388" s="47"/>
      <c r="C388" s="48"/>
      <c r="D388" s="46"/>
      <c r="E388" s="46"/>
      <c r="F388" s="46"/>
      <c r="G388" s="46"/>
      <c r="H388" s="49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52"/>
      <c r="BD388" s="38"/>
      <c r="BE388" s="36"/>
      <c r="BH388" s="38"/>
      <c r="BI388" s="36"/>
      <c r="BM388" s="38"/>
      <c r="BN388" s="36"/>
    </row>
    <row r="389" spans="1:66" s="34" customFormat="1" hidden="1">
      <c r="A389" s="46"/>
      <c r="B389" s="47"/>
      <c r="C389" s="48"/>
      <c r="D389" s="46"/>
      <c r="E389" s="46"/>
      <c r="F389" s="46"/>
      <c r="G389" s="46"/>
      <c r="H389" s="49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52"/>
      <c r="BD389" s="38"/>
      <c r="BE389" s="36"/>
      <c r="BH389" s="38"/>
      <c r="BI389" s="36"/>
      <c r="BM389" s="38"/>
      <c r="BN389" s="36"/>
    </row>
    <row r="390" spans="1:66" s="34" customFormat="1" hidden="1">
      <c r="A390" s="46"/>
      <c r="B390" s="47"/>
      <c r="C390" s="48"/>
      <c r="D390" s="46"/>
      <c r="E390" s="46"/>
      <c r="F390" s="46"/>
      <c r="G390" s="46"/>
      <c r="H390" s="49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52"/>
      <c r="BD390" s="38"/>
      <c r="BE390" s="36"/>
      <c r="BH390" s="38"/>
      <c r="BI390" s="36"/>
      <c r="BM390" s="38"/>
      <c r="BN390" s="36"/>
    </row>
    <row r="391" spans="1:66" s="34" customFormat="1" hidden="1">
      <c r="A391" s="46"/>
      <c r="B391" s="47"/>
      <c r="C391" s="48"/>
      <c r="D391" s="46"/>
      <c r="E391" s="46"/>
      <c r="F391" s="46"/>
      <c r="G391" s="46"/>
      <c r="H391" s="49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52"/>
      <c r="BD391" s="38"/>
      <c r="BE391" s="36"/>
      <c r="BH391" s="38"/>
      <c r="BI391" s="36"/>
      <c r="BM391" s="38"/>
      <c r="BN391" s="36"/>
    </row>
    <row r="392" spans="1:66" s="34" customFormat="1" hidden="1">
      <c r="A392" s="46"/>
      <c r="B392" s="47"/>
      <c r="C392" s="48"/>
      <c r="D392" s="46"/>
      <c r="E392" s="46"/>
      <c r="F392" s="46"/>
      <c r="G392" s="46"/>
      <c r="H392" s="49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52"/>
      <c r="BD392" s="38"/>
      <c r="BE392" s="36"/>
      <c r="BH392" s="38"/>
      <c r="BI392" s="36"/>
      <c r="BM392" s="38"/>
      <c r="BN392" s="36"/>
    </row>
    <row r="393" spans="1:66" s="34" customFormat="1" hidden="1">
      <c r="A393" s="46"/>
      <c r="B393" s="47"/>
      <c r="C393" s="48"/>
      <c r="D393" s="46"/>
      <c r="E393" s="46"/>
      <c r="F393" s="46"/>
      <c r="G393" s="46"/>
      <c r="H393" s="49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52"/>
      <c r="BD393" s="38"/>
      <c r="BE393" s="36"/>
      <c r="BH393" s="38"/>
      <c r="BI393" s="36"/>
      <c r="BM393" s="38"/>
      <c r="BN393" s="36"/>
    </row>
    <row r="394" spans="1:66" s="34" customFormat="1" hidden="1">
      <c r="A394" s="46"/>
      <c r="B394" s="47"/>
      <c r="C394" s="48"/>
      <c r="D394" s="46"/>
      <c r="E394" s="46"/>
      <c r="F394" s="46"/>
      <c r="G394" s="46"/>
      <c r="H394" s="49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52"/>
      <c r="BD394" s="38"/>
      <c r="BE394" s="36"/>
      <c r="BH394" s="38"/>
      <c r="BI394" s="36"/>
      <c r="BM394" s="38"/>
      <c r="BN394" s="36"/>
    </row>
    <row r="395" spans="1:66" s="34" customFormat="1" hidden="1">
      <c r="A395" s="46"/>
      <c r="B395" s="47"/>
      <c r="C395" s="48"/>
      <c r="D395" s="46"/>
      <c r="E395" s="46"/>
      <c r="F395" s="46"/>
      <c r="G395" s="46"/>
      <c r="H395" s="49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52"/>
      <c r="BD395" s="38"/>
      <c r="BE395" s="36"/>
      <c r="BH395" s="38"/>
      <c r="BI395" s="36"/>
      <c r="BM395" s="38"/>
      <c r="BN395" s="36"/>
    </row>
    <row r="396" spans="1:66" s="34" customFormat="1" hidden="1">
      <c r="A396" s="46"/>
      <c r="B396" s="47"/>
      <c r="C396" s="48"/>
      <c r="D396" s="46"/>
      <c r="E396" s="46"/>
      <c r="F396" s="46"/>
      <c r="G396" s="46"/>
      <c r="H396" s="49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52"/>
      <c r="BD396" s="38"/>
      <c r="BE396" s="36"/>
      <c r="BH396" s="38"/>
      <c r="BI396" s="36"/>
      <c r="BM396" s="38"/>
      <c r="BN396" s="36"/>
    </row>
    <row r="397" spans="1:66" s="34" customFormat="1" hidden="1">
      <c r="A397" s="46"/>
      <c r="B397" s="47"/>
      <c r="C397" s="48"/>
      <c r="D397" s="46"/>
      <c r="E397" s="46"/>
      <c r="F397" s="46"/>
      <c r="G397" s="46"/>
      <c r="H397" s="49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52"/>
      <c r="BD397" s="38"/>
      <c r="BE397" s="36"/>
      <c r="BH397" s="38"/>
      <c r="BI397" s="36"/>
      <c r="BM397" s="38"/>
      <c r="BN397" s="36"/>
    </row>
    <row r="398" spans="1:66" s="34" customFormat="1" hidden="1">
      <c r="A398" s="46"/>
      <c r="B398" s="47"/>
      <c r="C398" s="48"/>
      <c r="D398" s="46"/>
      <c r="E398" s="46"/>
      <c r="F398" s="46"/>
      <c r="G398" s="46"/>
      <c r="H398" s="49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52"/>
      <c r="BD398" s="38"/>
      <c r="BE398" s="36"/>
      <c r="BH398" s="38"/>
      <c r="BI398" s="36"/>
      <c r="BM398" s="38"/>
      <c r="BN398" s="36"/>
    </row>
    <row r="399" spans="1:66" s="34" customFormat="1" hidden="1">
      <c r="A399" s="46"/>
      <c r="B399" s="47"/>
      <c r="C399" s="48"/>
      <c r="D399" s="46"/>
      <c r="E399" s="46"/>
      <c r="F399" s="46"/>
      <c r="G399" s="46"/>
      <c r="H399" s="49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52"/>
      <c r="BD399" s="38"/>
      <c r="BE399" s="36"/>
      <c r="BH399" s="38"/>
      <c r="BI399" s="36"/>
      <c r="BM399" s="38"/>
      <c r="BN399" s="36"/>
    </row>
    <row r="400" spans="1:66" s="34" customFormat="1" hidden="1">
      <c r="A400" s="46"/>
      <c r="B400" s="47"/>
      <c r="C400" s="48"/>
      <c r="D400" s="46"/>
      <c r="E400" s="46"/>
      <c r="F400" s="46"/>
      <c r="G400" s="46"/>
      <c r="H400" s="49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52"/>
      <c r="BD400" s="38"/>
      <c r="BE400" s="36"/>
      <c r="BH400" s="38"/>
      <c r="BI400" s="36"/>
      <c r="BM400" s="38"/>
      <c r="BN400" s="36"/>
    </row>
    <row r="401" spans="1:21" hidden="1">
      <c r="A401" s="9"/>
      <c r="B401" s="10"/>
      <c r="C401" s="11"/>
      <c r="D401" s="12"/>
      <c r="E401" s="12"/>
      <c r="F401" s="12"/>
      <c r="G401" s="12"/>
      <c r="H401" s="13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1:21" hidden="1">
      <c r="A402" s="9"/>
      <c r="B402" s="10"/>
      <c r="C402" s="11"/>
      <c r="D402" s="12"/>
      <c r="E402" s="12"/>
      <c r="F402" s="12"/>
      <c r="G402" s="12"/>
      <c r="H402" s="13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1:21" hidden="1">
      <c r="A403" s="9"/>
      <c r="B403" s="10"/>
      <c r="C403" s="11"/>
      <c r="D403" s="12"/>
      <c r="E403" s="12"/>
      <c r="F403" s="12"/>
      <c r="G403" s="12"/>
      <c r="H403" s="13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1:21" hidden="1">
      <c r="A404" s="9"/>
      <c r="B404" s="10"/>
      <c r="C404" s="11"/>
      <c r="D404" s="12"/>
      <c r="E404" s="12"/>
      <c r="F404" s="12"/>
      <c r="G404" s="12"/>
      <c r="H404" s="13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1:21" hidden="1">
      <c r="A405" s="9"/>
      <c r="B405" s="10"/>
      <c r="C405" s="11"/>
      <c r="D405" s="12"/>
      <c r="E405" s="12"/>
      <c r="F405" s="12"/>
      <c r="G405" s="12"/>
      <c r="H405" s="13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1:21" hidden="1">
      <c r="A406" s="9"/>
      <c r="B406" s="10"/>
      <c r="C406" s="11"/>
      <c r="D406" s="12"/>
      <c r="E406" s="12"/>
      <c r="F406" s="12"/>
      <c r="G406" s="12"/>
      <c r="H406" s="13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1:21" hidden="1">
      <c r="A407" s="9"/>
      <c r="B407" s="10"/>
      <c r="C407" s="11"/>
      <c r="D407" s="12"/>
      <c r="E407" s="12"/>
      <c r="F407" s="12"/>
      <c r="G407" s="12"/>
      <c r="H407" s="1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1:21" hidden="1">
      <c r="A408" s="9"/>
      <c r="B408" s="10"/>
      <c r="C408" s="11"/>
      <c r="D408" s="12"/>
      <c r="E408" s="12"/>
      <c r="F408" s="12"/>
      <c r="G408" s="12"/>
      <c r="H408" s="1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1:21" hidden="1">
      <c r="A409" s="9"/>
      <c r="B409" s="10"/>
      <c r="C409" s="11"/>
      <c r="D409" s="12"/>
      <c r="E409" s="12"/>
      <c r="F409" s="12"/>
      <c r="G409" s="12"/>
      <c r="H409" s="1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1:21" hidden="1">
      <c r="A410" s="9"/>
      <c r="B410" s="10"/>
      <c r="C410" s="11"/>
      <c r="D410" s="12"/>
      <c r="E410" s="12"/>
      <c r="F410" s="12"/>
      <c r="G410" s="12"/>
      <c r="H410" s="13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1:21" hidden="1">
      <c r="A411" s="9"/>
      <c r="B411" s="10"/>
      <c r="C411" s="11"/>
      <c r="D411" s="12"/>
      <c r="E411" s="12"/>
      <c r="F411" s="12"/>
      <c r="G411" s="12"/>
      <c r="H411" s="13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1:21" hidden="1">
      <c r="A412" s="9"/>
      <c r="B412" s="10"/>
      <c r="C412" s="11"/>
      <c r="D412" s="12"/>
      <c r="E412" s="12"/>
      <c r="F412" s="12"/>
      <c r="G412" s="12"/>
      <c r="H412" s="13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1:21" hidden="1">
      <c r="A413" s="9"/>
      <c r="B413" s="10"/>
      <c r="C413" s="11"/>
      <c r="D413" s="12"/>
      <c r="E413" s="12"/>
      <c r="F413" s="12"/>
      <c r="G413" s="12"/>
      <c r="H413" s="13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1:21" hidden="1">
      <c r="A414" s="9"/>
      <c r="B414" s="10"/>
      <c r="C414" s="11"/>
      <c r="D414" s="12"/>
      <c r="E414" s="12"/>
      <c r="F414" s="12"/>
      <c r="G414" s="12"/>
      <c r="H414" s="13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1:21" hidden="1">
      <c r="A415" s="9"/>
      <c r="B415" s="10"/>
      <c r="C415" s="11"/>
      <c r="D415" s="12"/>
      <c r="E415" s="12"/>
      <c r="F415" s="12"/>
      <c r="G415" s="12"/>
      <c r="H415" s="13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1:21" hidden="1">
      <c r="A416" s="9"/>
      <c r="B416" s="10"/>
      <c r="C416" s="11"/>
      <c r="D416" s="12"/>
      <c r="E416" s="12"/>
      <c r="F416" s="12"/>
      <c r="G416" s="12"/>
      <c r="H416" s="13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1:21" hidden="1">
      <c r="A417" s="9"/>
      <c r="B417" s="10"/>
      <c r="C417" s="11"/>
      <c r="D417" s="12"/>
      <c r="E417" s="12"/>
      <c r="F417" s="12"/>
      <c r="G417" s="12"/>
      <c r="H417" s="13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1:21" hidden="1">
      <c r="A418" s="9"/>
      <c r="B418" s="10"/>
      <c r="C418" s="11"/>
      <c r="D418" s="12"/>
      <c r="E418" s="12"/>
      <c r="F418" s="12"/>
      <c r="G418" s="12"/>
      <c r="H418" s="13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1:21" hidden="1">
      <c r="A419" s="9"/>
      <c r="B419" s="10"/>
      <c r="C419" s="11"/>
      <c r="D419" s="12"/>
      <c r="E419" s="12"/>
      <c r="F419" s="12"/>
      <c r="G419" s="12"/>
      <c r="H419" s="13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1:21" hidden="1">
      <c r="A420" s="9"/>
      <c r="B420" s="10"/>
      <c r="C420" s="11"/>
      <c r="D420" s="12"/>
      <c r="E420" s="12"/>
      <c r="F420" s="12"/>
      <c r="G420" s="12"/>
      <c r="H420" s="13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1:21" hidden="1">
      <c r="A421" s="9"/>
      <c r="B421" s="10"/>
      <c r="C421" s="11"/>
      <c r="D421" s="12"/>
      <c r="E421" s="12"/>
      <c r="F421" s="12"/>
      <c r="G421" s="12"/>
      <c r="H421" s="13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1:21" hidden="1">
      <c r="A422" s="9"/>
      <c r="B422" s="10"/>
      <c r="C422" s="11"/>
      <c r="D422" s="12"/>
      <c r="E422" s="12"/>
      <c r="F422" s="12"/>
      <c r="G422" s="12"/>
      <c r="H422" s="13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1:21" hidden="1">
      <c r="A423" s="9"/>
      <c r="B423" s="10"/>
      <c r="C423" s="11"/>
      <c r="D423" s="12"/>
      <c r="E423" s="12"/>
      <c r="F423" s="12"/>
      <c r="G423" s="12"/>
      <c r="H423" s="13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1:21" hidden="1">
      <c r="A424" s="9"/>
      <c r="B424" s="10"/>
      <c r="C424" s="11"/>
      <c r="D424" s="12"/>
      <c r="E424" s="12"/>
      <c r="F424" s="12"/>
      <c r="G424" s="12"/>
      <c r="H424" s="13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1:21" hidden="1">
      <c r="A425" s="9"/>
      <c r="B425" s="10"/>
      <c r="C425" s="11"/>
      <c r="D425" s="12"/>
      <c r="E425" s="12"/>
      <c r="F425" s="12"/>
      <c r="G425" s="12"/>
      <c r="H425" s="13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1:21" hidden="1">
      <c r="A426" s="9"/>
      <c r="B426" s="10"/>
      <c r="C426" s="11"/>
      <c r="D426" s="12"/>
      <c r="E426" s="12"/>
      <c r="F426" s="12"/>
      <c r="G426" s="12"/>
      <c r="H426" s="13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1:21" hidden="1">
      <c r="A427" s="9"/>
      <c r="B427" s="10"/>
      <c r="C427" s="11"/>
      <c r="D427" s="12"/>
      <c r="E427" s="12"/>
      <c r="F427" s="12"/>
      <c r="G427" s="12"/>
      <c r="H427" s="13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1:21" hidden="1">
      <c r="A428" s="9"/>
      <c r="B428" s="10"/>
      <c r="C428" s="11"/>
      <c r="D428" s="12"/>
      <c r="E428" s="12"/>
      <c r="F428" s="12"/>
      <c r="G428" s="12"/>
      <c r="H428" s="13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1:21" hidden="1">
      <c r="A429" s="9"/>
      <c r="B429" s="10"/>
      <c r="C429" s="11"/>
      <c r="D429" s="12"/>
      <c r="E429" s="12"/>
      <c r="F429" s="12"/>
      <c r="G429" s="12"/>
      <c r="H429" s="1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1:21" hidden="1">
      <c r="A430" s="9"/>
      <c r="B430" s="10"/>
      <c r="C430" s="11"/>
      <c r="D430" s="12"/>
      <c r="E430" s="12"/>
      <c r="F430" s="12"/>
      <c r="G430" s="12"/>
      <c r="H430" s="1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1:21" hidden="1">
      <c r="A431" s="9"/>
      <c r="B431" s="10"/>
      <c r="C431" s="11"/>
      <c r="D431" s="12"/>
      <c r="E431" s="12"/>
      <c r="F431" s="12"/>
      <c r="G431" s="12"/>
      <c r="H431" s="13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1:21" hidden="1">
      <c r="A432" s="9"/>
      <c r="B432" s="10"/>
      <c r="C432" s="11"/>
      <c r="D432" s="12"/>
      <c r="E432" s="12"/>
      <c r="F432" s="12"/>
      <c r="G432" s="12"/>
      <c r="H432" s="13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1:21" hidden="1">
      <c r="A433" s="9"/>
      <c r="B433" s="10"/>
      <c r="C433" s="11"/>
      <c r="D433" s="12"/>
      <c r="E433" s="12"/>
      <c r="F433" s="12"/>
      <c r="G433" s="12"/>
      <c r="H433" s="13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1:21" hidden="1">
      <c r="A434" s="9"/>
      <c r="B434" s="10"/>
      <c r="C434" s="11"/>
      <c r="D434" s="12"/>
      <c r="E434" s="12"/>
      <c r="F434" s="12"/>
      <c r="G434" s="12"/>
      <c r="H434" s="13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1:21" hidden="1">
      <c r="A435" s="9"/>
      <c r="B435" s="10"/>
      <c r="C435" s="11"/>
      <c r="D435" s="12"/>
      <c r="E435" s="12"/>
      <c r="F435" s="12"/>
      <c r="G435" s="12"/>
      <c r="H435" s="13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1:21" hidden="1">
      <c r="A436" s="9"/>
      <c r="B436" s="10"/>
      <c r="C436" s="11"/>
      <c r="D436" s="12"/>
      <c r="E436" s="12"/>
      <c r="F436" s="12"/>
      <c r="G436" s="12"/>
      <c r="H436" s="13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1:21" hidden="1">
      <c r="A437" s="9"/>
      <c r="B437" s="10"/>
      <c r="C437" s="11"/>
      <c r="D437" s="12"/>
      <c r="E437" s="12"/>
      <c r="F437" s="12"/>
      <c r="G437" s="12"/>
      <c r="H437" s="13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1:21" hidden="1">
      <c r="A438" s="9"/>
      <c r="B438" s="10"/>
      <c r="C438" s="11"/>
      <c r="D438" s="12"/>
      <c r="E438" s="12"/>
      <c r="F438" s="12"/>
      <c r="G438" s="12"/>
      <c r="H438" s="13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1:21" hidden="1">
      <c r="A439" s="9"/>
      <c r="B439" s="10"/>
      <c r="C439" s="11"/>
      <c r="D439" s="12"/>
      <c r="E439" s="12"/>
      <c r="F439" s="12"/>
      <c r="G439" s="12"/>
      <c r="H439" s="13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1:21" hidden="1">
      <c r="A440" s="9"/>
      <c r="B440" s="10"/>
      <c r="C440" s="11"/>
      <c r="D440" s="12"/>
      <c r="E440" s="12"/>
      <c r="F440" s="12"/>
      <c r="G440" s="12"/>
      <c r="H440" s="13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1:21" hidden="1">
      <c r="A441" s="9"/>
      <c r="B441" s="10"/>
      <c r="C441" s="11"/>
      <c r="D441" s="12"/>
      <c r="E441" s="12"/>
      <c r="F441" s="12"/>
      <c r="G441" s="12"/>
      <c r="H441" s="13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1:21" hidden="1">
      <c r="A442" s="9"/>
      <c r="B442" s="10"/>
      <c r="C442" s="11"/>
      <c r="D442" s="12"/>
      <c r="E442" s="12"/>
      <c r="F442" s="12"/>
      <c r="G442" s="12"/>
      <c r="H442" s="13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1:21" hidden="1">
      <c r="A443" s="9"/>
      <c r="B443" s="10"/>
      <c r="C443" s="11"/>
      <c r="D443" s="12"/>
      <c r="E443" s="12"/>
      <c r="F443" s="12"/>
      <c r="G443" s="12"/>
      <c r="H443" s="13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1:21" hidden="1">
      <c r="A444" s="9"/>
      <c r="B444" s="10"/>
      <c r="C444" s="11"/>
      <c r="D444" s="12"/>
      <c r="E444" s="12"/>
      <c r="F444" s="12"/>
      <c r="G444" s="12"/>
      <c r="H444" s="13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1:21" hidden="1">
      <c r="A445" s="9"/>
      <c r="B445" s="10"/>
      <c r="C445" s="11"/>
      <c r="D445" s="12"/>
      <c r="E445" s="12"/>
      <c r="F445" s="12"/>
      <c r="G445" s="12"/>
      <c r="H445" s="13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1:21" hidden="1">
      <c r="A446" s="9"/>
      <c r="B446" s="10"/>
      <c r="C446" s="11"/>
      <c r="D446" s="12"/>
      <c r="E446" s="12"/>
      <c r="F446" s="12"/>
      <c r="G446" s="12"/>
      <c r="H446" s="13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1:21" hidden="1">
      <c r="A447" s="9"/>
      <c r="B447" s="10"/>
      <c r="C447" s="11"/>
      <c r="D447" s="12"/>
      <c r="E447" s="12"/>
      <c r="F447" s="12"/>
      <c r="G447" s="12"/>
      <c r="H447" s="13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1:21" hidden="1">
      <c r="A448" s="9"/>
      <c r="B448" s="10"/>
      <c r="C448" s="11"/>
      <c r="D448" s="12"/>
      <c r="E448" s="12"/>
      <c r="F448" s="12"/>
      <c r="G448" s="12"/>
      <c r="H448" s="13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1:21" hidden="1">
      <c r="A449" s="9"/>
      <c r="B449" s="10"/>
      <c r="C449" s="11"/>
      <c r="D449" s="12"/>
      <c r="E449" s="12"/>
      <c r="F449" s="12"/>
      <c r="G449" s="12"/>
      <c r="H449" s="13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1:21" hidden="1">
      <c r="A450" s="9"/>
      <c r="B450" s="10"/>
      <c r="C450" s="11"/>
      <c r="D450" s="12"/>
      <c r="E450" s="12"/>
      <c r="F450" s="12"/>
      <c r="G450" s="12"/>
      <c r="H450" s="13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1:21" hidden="1">
      <c r="A451" s="9"/>
      <c r="B451" s="10"/>
      <c r="C451" s="11"/>
      <c r="D451" s="12"/>
      <c r="E451" s="12"/>
      <c r="F451" s="12"/>
      <c r="G451" s="12"/>
      <c r="H451" s="13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1:21" hidden="1">
      <c r="A452" s="9"/>
      <c r="B452" s="10"/>
      <c r="C452" s="11"/>
      <c r="D452" s="12"/>
      <c r="E452" s="12"/>
      <c r="F452" s="12"/>
      <c r="G452" s="12"/>
      <c r="H452" s="13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1:21" hidden="1">
      <c r="A453" s="9"/>
      <c r="B453" s="10"/>
      <c r="C453" s="11"/>
      <c r="D453" s="12"/>
      <c r="E453" s="12"/>
      <c r="F453" s="12"/>
      <c r="G453" s="12"/>
      <c r="H453" s="13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1:21" hidden="1">
      <c r="A454" s="9"/>
      <c r="B454" s="10"/>
      <c r="C454" s="11"/>
      <c r="D454" s="12"/>
      <c r="E454" s="12"/>
      <c r="F454" s="12"/>
      <c r="G454" s="12"/>
      <c r="H454" s="13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1:21" hidden="1">
      <c r="A455" s="9"/>
      <c r="B455" s="10"/>
      <c r="C455" s="11"/>
      <c r="D455" s="12"/>
      <c r="E455" s="12"/>
      <c r="F455" s="12"/>
      <c r="G455" s="12"/>
      <c r="H455" s="1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1:21" hidden="1">
      <c r="A456" s="9"/>
      <c r="B456" s="10"/>
      <c r="C456" s="11"/>
      <c r="D456" s="12"/>
      <c r="E456" s="12"/>
      <c r="F456" s="12"/>
      <c r="G456" s="12"/>
      <c r="H456" s="13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1:21" hidden="1">
      <c r="A457" s="9"/>
      <c r="B457" s="10"/>
      <c r="C457" s="11"/>
      <c r="D457" s="12"/>
      <c r="E457" s="12"/>
      <c r="F457" s="12"/>
      <c r="G457" s="12"/>
      <c r="H457" s="13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1:21" hidden="1">
      <c r="A458" s="9"/>
      <c r="B458" s="10"/>
      <c r="C458" s="11"/>
      <c r="D458" s="12"/>
      <c r="E458" s="12"/>
      <c r="F458" s="12"/>
      <c r="G458" s="12"/>
      <c r="H458" s="1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1:21" hidden="1">
      <c r="A459" s="9"/>
      <c r="B459" s="10"/>
      <c r="C459" s="11"/>
      <c r="D459" s="12"/>
      <c r="E459" s="12"/>
      <c r="F459" s="12"/>
      <c r="G459" s="12"/>
      <c r="H459" s="13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1:21" hidden="1">
      <c r="A460" s="9"/>
      <c r="B460" s="10"/>
      <c r="C460" s="11"/>
      <c r="D460" s="12"/>
      <c r="E460" s="12"/>
      <c r="F460" s="12"/>
      <c r="G460" s="12"/>
      <c r="H460" s="13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1:21" hidden="1">
      <c r="A461" s="9"/>
      <c r="B461" s="10"/>
      <c r="C461" s="11"/>
      <c r="D461" s="12"/>
      <c r="E461" s="12"/>
      <c r="F461" s="12"/>
      <c r="G461" s="12"/>
      <c r="H461" s="13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1:21" hidden="1">
      <c r="A462" s="9"/>
      <c r="B462" s="10"/>
      <c r="C462" s="11"/>
      <c r="D462" s="12"/>
      <c r="E462" s="12"/>
      <c r="F462" s="12"/>
      <c r="G462" s="12"/>
      <c r="H462" s="13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1:21" hidden="1">
      <c r="A463" s="9"/>
      <c r="B463" s="10"/>
      <c r="C463" s="11"/>
      <c r="D463" s="12"/>
      <c r="E463" s="12"/>
      <c r="F463" s="12"/>
      <c r="G463" s="12"/>
      <c r="H463" s="13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1:21" hidden="1">
      <c r="A464" s="9"/>
      <c r="B464" s="10"/>
      <c r="C464" s="11"/>
      <c r="D464" s="12"/>
      <c r="E464" s="12"/>
      <c r="F464" s="12"/>
      <c r="G464" s="12"/>
      <c r="H464" s="13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1:21" hidden="1">
      <c r="A465" s="9"/>
      <c r="B465" s="10"/>
      <c r="C465" s="11"/>
      <c r="D465" s="12"/>
      <c r="E465" s="12"/>
      <c r="F465" s="12"/>
      <c r="G465" s="12"/>
      <c r="H465" s="13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1:21" hidden="1">
      <c r="A466" s="9"/>
      <c r="B466" s="10"/>
      <c r="C466" s="11"/>
      <c r="D466" s="12"/>
      <c r="E466" s="12"/>
      <c r="F466" s="12"/>
      <c r="G466" s="12"/>
      <c r="H466" s="13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1:21" hidden="1">
      <c r="A467" s="9"/>
      <c r="B467" s="10"/>
      <c r="C467" s="11"/>
      <c r="D467" s="12"/>
      <c r="E467" s="12"/>
      <c r="F467" s="12"/>
      <c r="G467" s="12"/>
      <c r="H467" s="13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1:21" hidden="1">
      <c r="A468" s="9"/>
      <c r="B468" s="10"/>
      <c r="C468" s="11"/>
      <c r="D468" s="12"/>
      <c r="E468" s="12"/>
      <c r="F468" s="12"/>
      <c r="G468" s="12"/>
      <c r="H468" s="13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1:21" hidden="1">
      <c r="A469" s="9"/>
      <c r="B469" s="10"/>
      <c r="C469" s="11"/>
      <c r="D469" s="12"/>
      <c r="E469" s="12"/>
      <c r="F469" s="12"/>
      <c r="G469" s="12"/>
      <c r="H469" s="13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1:21" hidden="1">
      <c r="A470" s="9"/>
      <c r="B470" s="10"/>
      <c r="C470" s="11"/>
      <c r="D470" s="12"/>
      <c r="E470" s="12"/>
      <c r="F470" s="12"/>
      <c r="G470" s="12"/>
      <c r="H470" s="13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1:21" hidden="1">
      <c r="A471" s="9"/>
      <c r="B471" s="10"/>
      <c r="C471" s="11"/>
      <c r="D471" s="12"/>
      <c r="E471" s="12"/>
      <c r="F471" s="12"/>
      <c r="G471" s="12"/>
      <c r="H471" s="13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1:21" hidden="1">
      <c r="A472" s="9"/>
      <c r="B472" s="10"/>
      <c r="C472" s="11"/>
      <c r="D472" s="12"/>
      <c r="E472" s="12"/>
      <c r="F472" s="12"/>
      <c r="G472" s="12"/>
      <c r="H472" s="1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1:21" hidden="1">
      <c r="A473" s="9"/>
      <c r="B473" s="10"/>
      <c r="C473" s="11"/>
      <c r="D473" s="12"/>
      <c r="E473" s="12"/>
      <c r="F473" s="12"/>
      <c r="G473" s="12"/>
      <c r="H473" s="13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1:21" hidden="1">
      <c r="A474" s="9"/>
      <c r="B474" s="10"/>
      <c r="C474" s="11"/>
      <c r="D474" s="12"/>
      <c r="E474" s="12"/>
      <c r="F474" s="12"/>
      <c r="G474" s="12"/>
      <c r="H474" s="13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1:21" hidden="1">
      <c r="A475" s="9"/>
      <c r="B475" s="10"/>
      <c r="C475" s="11"/>
      <c r="D475" s="12"/>
      <c r="E475" s="12"/>
      <c r="F475" s="12"/>
      <c r="G475" s="12"/>
      <c r="H475" s="13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1:21" hidden="1">
      <c r="A476" s="9"/>
      <c r="B476" s="10"/>
      <c r="C476" s="11"/>
      <c r="D476" s="12"/>
      <c r="E476" s="12"/>
      <c r="F476" s="12"/>
      <c r="G476" s="12"/>
      <c r="H476" s="13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1:21" hidden="1">
      <c r="A477" s="9"/>
      <c r="B477" s="10"/>
      <c r="C477" s="11"/>
      <c r="D477" s="12"/>
      <c r="E477" s="12"/>
      <c r="F477" s="12"/>
      <c r="G477" s="12"/>
      <c r="H477" s="13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1:21" hidden="1">
      <c r="A478" s="9"/>
      <c r="B478" s="10"/>
      <c r="C478" s="11"/>
      <c r="D478" s="12"/>
      <c r="E478" s="12"/>
      <c r="F478" s="12"/>
      <c r="G478" s="12"/>
      <c r="H478" s="13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1:21" hidden="1">
      <c r="A479" s="9"/>
      <c r="B479" s="10"/>
      <c r="C479" s="11"/>
      <c r="D479" s="12"/>
      <c r="E479" s="12"/>
      <c r="F479" s="12"/>
      <c r="G479" s="12"/>
      <c r="H479" s="13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1:21" hidden="1">
      <c r="A480" s="9"/>
      <c r="B480" s="10"/>
      <c r="C480" s="11"/>
      <c r="D480" s="12"/>
      <c r="E480" s="12"/>
      <c r="F480" s="12"/>
      <c r="G480" s="12"/>
      <c r="H480" s="13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1:21" hidden="1">
      <c r="A481" s="9"/>
      <c r="B481" s="10"/>
      <c r="C481" s="11"/>
      <c r="D481" s="12"/>
      <c r="E481" s="12"/>
      <c r="F481" s="12"/>
      <c r="G481" s="12"/>
      <c r="H481" s="1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1:21" hidden="1">
      <c r="A482" s="9"/>
      <c r="B482" s="10"/>
      <c r="C482" s="11"/>
      <c r="D482" s="12"/>
      <c r="E482" s="12"/>
      <c r="F482" s="12"/>
      <c r="G482" s="12"/>
      <c r="H482" s="13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1:21" hidden="1">
      <c r="A483" s="9"/>
      <c r="B483" s="10"/>
      <c r="C483" s="11"/>
      <c r="D483" s="12"/>
      <c r="E483" s="12"/>
      <c r="F483" s="12"/>
      <c r="G483" s="12"/>
      <c r="H483" s="13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1:21" hidden="1">
      <c r="A484" s="9"/>
      <c r="B484" s="10"/>
      <c r="C484" s="11"/>
      <c r="D484" s="12"/>
      <c r="E484" s="12"/>
      <c r="F484" s="12"/>
      <c r="G484" s="12"/>
      <c r="H484" s="13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1:21" hidden="1">
      <c r="A485" s="9"/>
      <c r="B485" s="10"/>
      <c r="C485" s="11"/>
      <c r="D485" s="12"/>
      <c r="E485" s="12"/>
      <c r="F485" s="12"/>
      <c r="G485" s="12"/>
      <c r="H485" s="13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1:21" hidden="1">
      <c r="A486" s="9"/>
      <c r="B486" s="10"/>
      <c r="C486" s="11"/>
      <c r="D486" s="12"/>
      <c r="E486" s="12"/>
      <c r="F486" s="12"/>
      <c r="G486" s="12"/>
      <c r="H486" s="13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1:21" hidden="1">
      <c r="A487" s="9"/>
      <c r="B487" s="10"/>
      <c r="C487" s="11"/>
      <c r="D487" s="12"/>
      <c r="E487" s="12"/>
      <c r="F487" s="12"/>
      <c r="G487" s="12"/>
      <c r="H487" s="13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1:21" hidden="1">
      <c r="A488" s="9"/>
      <c r="B488" s="10"/>
      <c r="C488" s="11"/>
      <c r="D488" s="12"/>
      <c r="E488" s="12"/>
      <c r="F488" s="12"/>
      <c r="G488" s="12"/>
      <c r="H488" s="13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1:21" hidden="1">
      <c r="A489" s="9"/>
      <c r="B489" s="10"/>
      <c r="C489" s="11"/>
      <c r="D489" s="12"/>
      <c r="E489" s="12"/>
      <c r="F489" s="12"/>
      <c r="G489" s="12"/>
      <c r="H489" s="13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1:21" hidden="1">
      <c r="A490" s="9"/>
      <c r="B490" s="10"/>
      <c r="C490" s="11"/>
      <c r="D490" s="12"/>
      <c r="E490" s="12"/>
      <c r="F490" s="12"/>
      <c r="G490" s="12"/>
      <c r="H490" s="13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1:21" hidden="1">
      <c r="A491" s="9"/>
      <c r="B491" s="10"/>
      <c r="C491" s="11"/>
      <c r="D491" s="12"/>
      <c r="E491" s="12"/>
      <c r="F491" s="12"/>
      <c r="G491" s="12"/>
      <c r="H491" s="13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1:21" hidden="1">
      <c r="A492" s="9"/>
      <c r="B492" s="10"/>
      <c r="C492" s="11"/>
      <c r="D492" s="12"/>
      <c r="E492" s="12"/>
      <c r="F492" s="12"/>
      <c r="G492" s="12"/>
      <c r="H492" s="13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1:21" hidden="1">
      <c r="A493" s="9"/>
      <c r="B493" s="10"/>
      <c r="C493" s="11"/>
      <c r="D493" s="12"/>
      <c r="E493" s="12"/>
      <c r="F493" s="12"/>
      <c r="G493" s="12"/>
      <c r="H493" s="13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1:21" hidden="1">
      <c r="A494" s="9"/>
      <c r="B494" s="10"/>
      <c r="C494" s="11"/>
      <c r="D494" s="12"/>
      <c r="E494" s="12"/>
      <c r="F494" s="12"/>
      <c r="G494" s="12"/>
      <c r="H494" s="13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1:21" hidden="1">
      <c r="A495" s="9"/>
      <c r="B495" s="10"/>
      <c r="C495" s="11"/>
      <c r="D495" s="12"/>
      <c r="E495" s="12"/>
      <c r="F495" s="12"/>
      <c r="G495" s="12"/>
      <c r="H495" s="13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1:21" hidden="1">
      <c r="A496" s="9"/>
      <c r="B496" s="10"/>
      <c r="C496" s="11"/>
      <c r="D496" s="12"/>
      <c r="E496" s="12"/>
      <c r="F496" s="12"/>
      <c r="G496" s="12"/>
      <c r="H496" s="13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1:21" hidden="1">
      <c r="A497" s="9"/>
      <c r="B497" s="10"/>
      <c r="C497" s="11"/>
      <c r="D497" s="12"/>
      <c r="E497" s="12"/>
      <c r="F497" s="12"/>
      <c r="G497" s="12"/>
      <c r="H497" s="13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1:21" hidden="1">
      <c r="A498" s="9"/>
      <c r="B498" s="10"/>
      <c r="C498" s="11"/>
      <c r="D498" s="12"/>
      <c r="E498" s="12"/>
      <c r="F498" s="12"/>
      <c r="G498" s="12"/>
      <c r="H498" s="13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1:21" hidden="1">
      <c r="A499" s="9"/>
      <c r="B499" s="10"/>
      <c r="C499" s="11"/>
      <c r="D499" s="12"/>
      <c r="E499" s="12"/>
      <c r="F499" s="12"/>
      <c r="G499" s="12"/>
      <c r="H499" s="13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1:21" hidden="1">
      <c r="A500" s="9"/>
      <c r="B500" s="10"/>
      <c r="C500" s="11"/>
      <c r="D500" s="12"/>
      <c r="E500" s="12"/>
      <c r="F500" s="12"/>
      <c r="G500" s="12"/>
      <c r="H500" s="13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1:21" hidden="1">
      <c r="A501" s="9"/>
      <c r="B501" s="10"/>
      <c r="C501" s="11"/>
      <c r="D501" s="12"/>
      <c r="E501" s="12"/>
      <c r="F501" s="12"/>
      <c r="G501" s="12"/>
      <c r="H501" s="13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1:21" hidden="1">
      <c r="A502" s="9"/>
      <c r="B502" s="10"/>
      <c r="C502" s="11"/>
      <c r="D502" s="12"/>
      <c r="E502" s="12"/>
      <c r="F502" s="12"/>
      <c r="G502" s="12"/>
      <c r="H502" s="13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1:21" hidden="1">
      <c r="A503" s="9"/>
      <c r="B503" s="10"/>
      <c r="C503" s="11"/>
      <c r="D503" s="12"/>
      <c r="E503" s="12"/>
      <c r="F503" s="12"/>
      <c r="G503" s="12"/>
      <c r="H503" s="13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1:21" hidden="1">
      <c r="A504" s="9"/>
      <c r="B504" s="10"/>
      <c r="C504" s="11"/>
      <c r="D504" s="12"/>
      <c r="E504" s="12"/>
      <c r="F504" s="12"/>
      <c r="G504" s="12"/>
      <c r="H504" s="13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1:21" hidden="1">
      <c r="A505" s="9"/>
      <c r="B505" s="10"/>
      <c r="C505" s="11"/>
      <c r="D505" s="12"/>
      <c r="E505" s="12"/>
      <c r="F505" s="12"/>
      <c r="G505" s="12"/>
      <c r="H505" s="13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1:21" hidden="1">
      <c r="A506" s="9"/>
      <c r="B506" s="10"/>
      <c r="C506" s="11"/>
      <c r="D506" s="12"/>
      <c r="E506" s="12"/>
      <c r="F506" s="12"/>
      <c r="G506" s="12"/>
      <c r="H506" s="13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1:21" hidden="1">
      <c r="A507" s="9"/>
      <c r="B507" s="10"/>
      <c r="C507" s="11"/>
      <c r="D507" s="12"/>
      <c r="E507" s="12"/>
      <c r="F507" s="12"/>
      <c r="G507" s="12"/>
      <c r="H507" s="13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1:21" hidden="1">
      <c r="A508" s="9"/>
      <c r="B508" s="10"/>
      <c r="C508" s="11"/>
      <c r="D508" s="12"/>
      <c r="E508" s="12"/>
      <c r="F508" s="12"/>
      <c r="G508" s="12"/>
      <c r="H508" s="13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1:21" hidden="1">
      <c r="A509" s="9"/>
      <c r="B509" s="10"/>
      <c r="C509" s="11"/>
      <c r="D509" s="12"/>
      <c r="E509" s="12"/>
      <c r="F509" s="12"/>
      <c r="G509" s="12"/>
      <c r="H509" s="13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1:21" hidden="1">
      <c r="A510" s="9"/>
      <c r="B510" s="10"/>
      <c r="C510" s="11"/>
      <c r="D510" s="12"/>
      <c r="E510" s="12"/>
      <c r="F510" s="12"/>
      <c r="G510" s="12"/>
      <c r="H510" s="13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1:21" hidden="1">
      <c r="A511" s="9"/>
      <c r="B511" s="10"/>
      <c r="C511" s="11"/>
      <c r="D511" s="12"/>
      <c r="E511" s="12"/>
      <c r="F511" s="12"/>
      <c r="G511" s="12"/>
      <c r="H511" s="13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1:21" hidden="1">
      <c r="A512" s="9"/>
      <c r="B512" s="10"/>
      <c r="C512" s="11"/>
      <c r="D512" s="12"/>
      <c r="E512" s="12"/>
      <c r="F512" s="12"/>
      <c r="G512" s="12"/>
      <c r="H512" s="13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1:21" hidden="1">
      <c r="A513" s="9"/>
      <c r="B513" s="10"/>
      <c r="C513" s="11"/>
      <c r="D513" s="12"/>
      <c r="E513" s="12"/>
      <c r="F513" s="12"/>
      <c r="G513" s="12"/>
      <c r="H513" s="13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1:21" hidden="1">
      <c r="A514" s="9"/>
      <c r="B514" s="10"/>
      <c r="C514" s="11"/>
      <c r="D514" s="12"/>
      <c r="E514" s="12"/>
      <c r="F514" s="12"/>
      <c r="G514" s="12"/>
      <c r="H514" s="13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1:21" hidden="1">
      <c r="A515" s="9"/>
      <c r="B515" s="10"/>
      <c r="C515" s="11"/>
      <c r="D515" s="12"/>
      <c r="E515" s="12"/>
      <c r="F515" s="12"/>
      <c r="G515" s="12"/>
      <c r="H515" s="13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1:21" hidden="1">
      <c r="A516" s="9"/>
      <c r="B516" s="10"/>
      <c r="C516" s="11"/>
      <c r="D516" s="12"/>
      <c r="E516" s="12"/>
      <c r="F516" s="12"/>
      <c r="G516" s="12"/>
      <c r="H516" s="13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1:21" hidden="1">
      <c r="A517" s="9"/>
      <c r="B517" s="10"/>
      <c r="C517" s="11"/>
      <c r="D517" s="12"/>
      <c r="E517" s="12"/>
      <c r="F517" s="12"/>
      <c r="G517" s="12"/>
      <c r="H517" s="13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1:21" hidden="1">
      <c r="A518" s="9"/>
      <c r="B518" s="10"/>
      <c r="C518" s="11"/>
      <c r="D518" s="12"/>
      <c r="E518" s="12"/>
      <c r="F518" s="12"/>
      <c r="G518" s="12"/>
      <c r="H518" s="13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1:21" hidden="1">
      <c r="A519" s="9"/>
      <c r="B519" s="10"/>
      <c r="C519" s="11"/>
      <c r="D519" s="12"/>
      <c r="E519" s="12"/>
      <c r="F519" s="12"/>
      <c r="G519" s="12"/>
      <c r="H519" s="13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1:21" hidden="1">
      <c r="A520" s="9"/>
      <c r="B520" s="10"/>
      <c r="C520" s="11"/>
      <c r="D520" s="12"/>
      <c r="E520" s="12"/>
      <c r="F520" s="12"/>
      <c r="G520" s="12"/>
      <c r="H520" s="13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1:21" hidden="1">
      <c r="A521" s="9"/>
      <c r="B521" s="10"/>
      <c r="C521" s="11"/>
      <c r="D521" s="12"/>
      <c r="E521" s="12"/>
      <c r="F521" s="12"/>
      <c r="G521" s="12"/>
      <c r="H521" s="13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1:21" hidden="1">
      <c r="A522" s="9"/>
      <c r="B522" s="10"/>
      <c r="C522" s="11"/>
      <c r="D522" s="12"/>
      <c r="E522" s="12"/>
      <c r="F522" s="12"/>
      <c r="G522" s="12"/>
      <c r="H522" s="13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1:21" hidden="1">
      <c r="A523" s="9"/>
      <c r="B523" s="10"/>
      <c r="C523" s="11"/>
      <c r="D523" s="12"/>
      <c r="E523" s="12"/>
      <c r="F523" s="12"/>
      <c r="G523" s="12"/>
      <c r="H523" s="13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1:21" hidden="1">
      <c r="A524" s="9"/>
      <c r="B524" s="10"/>
      <c r="C524" s="11"/>
      <c r="D524" s="12"/>
      <c r="E524" s="12"/>
      <c r="F524" s="12"/>
      <c r="G524" s="12"/>
      <c r="H524" s="13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1:21" hidden="1">
      <c r="A525" s="9"/>
      <c r="B525" s="10"/>
      <c r="C525" s="11"/>
      <c r="D525" s="12"/>
      <c r="E525" s="12"/>
      <c r="F525" s="12"/>
      <c r="G525" s="12"/>
      <c r="H525" s="13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1:21" hidden="1">
      <c r="A526" s="9"/>
      <c r="B526" s="10"/>
      <c r="C526" s="11"/>
      <c r="D526" s="12"/>
      <c r="E526" s="12"/>
      <c r="F526" s="12"/>
      <c r="G526" s="12"/>
      <c r="H526" s="13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1:21" hidden="1">
      <c r="A527" s="9"/>
      <c r="B527" s="10"/>
      <c r="C527" s="11"/>
      <c r="D527" s="12"/>
      <c r="E527" s="12"/>
      <c r="F527" s="12"/>
      <c r="G527" s="12"/>
      <c r="H527" s="13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1:21" hidden="1">
      <c r="A528" s="9"/>
      <c r="B528" s="10"/>
      <c r="C528" s="11"/>
      <c r="D528" s="12"/>
      <c r="E528" s="12"/>
      <c r="F528" s="12"/>
      <c r="G528" s="12"/>
      <c r="H528" s="13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1:21" hidden="1">
      <c r="A529" s="9"/>
      <c r="B529" s="10"/>
      <c r="C529" s="11"/>
      <c r="D529" s="12"/>
      <c r="E529" s="12"/>
      <c r="F529" s="12"/>
      <c r="G529" s="12"/>
      <c r="H529" s="13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1:21" hidden="1">
      <c r="A530" s="9"/>
      <c r="B530" s="10"/>
      <c r="C530" s="11"/>
      <c r="D530" s="12"/>
      <c r="E530" s="12"/>
      <c r="F530" s="12"/>
      <c r="G530" s="12"/>
      <c r="H530" s="13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1:21" hidden="1">
      <c r="A531" s="9"/>
      <c r="B531" s="10"/>
      <c r="C531" s="11"/>
      <c r="D531" s="12"/>
      <c r="E531" s="12"/>
      <c r="F531" s="12"/>
      <c r="G531" s="12"/>
      <c r="H531" s="13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1:21" hidden="1">
      <c r="A532" s="9"/>
      <c r="B532" s="10"/>
      <c r="C532" s="11"/>
      <c r="D532" s="12"/>
      <c r="E532" s="12"/>
      <c r="F532" s="12"/>
      <c r="G532" s="12"/>
      <c r="H532" s="13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1:21" hidden="1">
      <c r="A533" s="9"/>
      <c r="B533" s="10"/>
      <c r="C533" s="11"/>
      <c r="D533" s="12"/>
      <c r="E533" s="12"/>
      <c r="F533" s="12"/>
      <c r="G533" s="12"/>
      <c r="H533" s="13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1:21" hidden="1">
      <c r="A534" s="9"/>
      <c r="B534" s="10"/>
      <c r="C534" s="11"/>
      <c r="D534" s="12"/>
      <c r="E534" s="12"/>
      <c r="F534" s="12"/>
      <c r="G534" s="12"/>
      <c r="H534" s="13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1:21" hidden="1">
      <c r="A535" s="9"/>
      <c r="B535" s="10"/>
      <c r="C535" s="11"/>
      <c r="D535" s="12"/>
      <c r="E535" s="12"/>
      <c r="F535" s="12"/>
      <c r="G535" s="12"/>
      <c r="H535" s="13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1:21" hidden="1">
      <c r="A536" s="9"/>
      <c r="B536" s="10"/>
      <c r="C536" s="11"/>
      <c r="D536" s="12"/>
      <c r="E536" s="12"/>
      <c r="F536" s="12"/>
      <c r="G536" s="12"/>
      <c r="H536" s="13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1:21" hidden="1">
      <c r="A537" s="9"/>
      <c r="B537" s="10"/>
      <c r="C537" s="11"/>
      <c r="D537" s="12"/>
      <c r="E537" s="12"/>
      <c r="F537" s="12"/>
      <c r="G537" s="12"/>
      <c r="H537" s="13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1:21" hidden="1">
      <c r="A538" s="9"/>
      <c r="B538" s="10"/>
      <c r="C538" s="11"/>
      <c r="D538" s="12"/>
      <c r="E538" s="12"/>
      <c r="F538" s="12"/>
      <c r="G538" s="12"/>
      <c r="H538" s="13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1:21" hidden="1">
      <c r="A539" s="9"/>
      <c r="B539" s="10"/>
      <c r="C539" s="11"/>
      <c r="D539" s="12"/>
      <c r="E539" s="12"/>
      <c r="F539" s="12"/>
      <c r="G539" s="12"/>
      <c r="H539" s="13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1:21" hidden="1">
      <c r="A540" s="9"/>
      <c r="B540" s="10"/>
      <c r="C540" s="11"/>
      <c r="D540" s="12"/>
      <c r="E540" s="12"/>
      <c r="F540" s="12"/>
      <c r="G540" s="12"/>
      <c r="H540" s="13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1:21" hidden="1">
      <c r="A541" s="9"/>
      <c r="B541" s="10"/>
      <c r="C541" s="11"/>
      <c r="D541" s="12"/>
      <c r="E541" s="12"/>
      <c r="F541" s="12"/>
      <c r="G541" s="12"/>
      <c r="H541" s="13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1:21" hidden="1">
      <c r="A542" s="9"/>
      <c r="B542" s="10"/>
      <c r="C542" s="11"/>
      <c r="D542" s="12"/>
      <c r="E542" s="12"/>
      <c r="F542" s="12"/>
      <c r="G542" s="12"/>
      <c r="H542" s="13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1:21" hidden="1">
      <c r="A543" s="9"/>
      <c r="B543" s="10"/>
      <c r="C543" s="11"/>
      <c r="D543" s="12"/>
      <c r="E543" s="12"/>
      <c r="F543" s="12"/>
      <c r="G543" s="12"/>
      <c r="H543" s="13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1:21" hidden="1">
      <c r="A544" s="9"/>
      <c r="B544" s="10"/>
      <c r="C544" s="11"/>
      <c r="D544" s="12"/>
      <c r="E544" s="12"/>
      <c r="F544" s="12"/>
      <c r="G544" s="12"/>
      <c r="H544" s="13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1:21" hidden="1">
      <c r="A545" s="9"/>
      <c r="B545" s="10"/>
      <c r="C545" s="11"/>
      <c r="D545" s="12"/>
      <c r="E545" s="12"/>
      <c r="F545" s="12"/>
      <c r="G545" s="12"/>
      <c r="H545" s="13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1:21" hidden="1">
      <c r="A546" s="9"/>
      <c r="B546" s="10"/>
      <c r="C546" s="11"/>
      <c r="D546" s="12"/>
      <c r="E546" s="12"/>
      <c r="F546" s="12"/>
      <c r="G546" s="12"/>
      <c r="H546" s="13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1:21" hidden="1">
      <c r="A547" s="9"/>
      <c r="B547" s="10"/>
      <c r="C547" s="11"/>
      <c r="D547" s="12"/>
      <c r="E547" s="12"/>
      <c r="F547" s="12"/>
      <c r="G547" s="12"/>
      <c r="H547" s="13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1:21" hidden="1">
      <c r="A548" s="9"/>
      <c r="B548" s="10"/>
      <c r="C548" s="11"/>
      <c r="D548" s="12"/>
      <c r="E548" s="12"/>
      <c r="F548" s="12"/>
      <c r="G548" s="12"/>
      <c r="H548" s="13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1:21" hidden="1">
      <c r="A549" s="9"/>
      <c r="B549" s="10"/>
      <c r="C549" s="11"/>
      <c r="D549" s="12"/>
      <c r="E549" s="12"/>
      <c r="F549" s="12"/>
      <c r="G549" s="12"/>
      <c r="H549" s="13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1:21" hidden="1">
      <c r="A550" s="9"/>
      <c r="B550" s="10"/>
      <c r="C550" s="11"/>
      <c r="D550" s="12"/>
      <c r="E550" s="12"/>
      <c r="F550" s="12"/>
      <c r="G550" s="12"/>
      <c r="H550" s="13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1:21" hidden="1">
      <c r="A551" s="9"/>
      <c r="B551" s="10"/>
      <c r="C551" s="11"/>
      <c r="D551" s="12"/>
      <c r="E551" s="12"/>
      <c r="F551" s="12"/>
      <c r="G551" s="12"/>
      <c r="H551" s="13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1:21" hidden="1">
      <c r="A552" s="9"/>
      <c r="B552" s="10"/>
      <c r="C552" s="11"/>
      <c r="D552" s="12"/>
      <c r="E552" s="12"/>
      <c r="F552" s="12"/>
      <c r="G552" s="12"/>
      <c r="H552" s="13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1:21" hidden="1">
      <c r="A553" s="9"/>
      <c r="B553" s="10"/>
      <c r="C553" s="11"/>
      <c r="D553" s="12"/>
      <c r="E553" s="12"/>
      <c r="F553" s="12"/>
      <c r="G553" s="12"/>
      <c r="H553" s="13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1:21" hidden="1">
      <c r="A554" s="9"/>
      <c r="B554" s="10"/>
      <c r="C554" s="11"/>
      <c r="D554" s="12"/>
      <c r="E554" s="12"/>
      <c r="F554" s="12"/>
      <c r="G554" s="12"/>
      <c r="H554" s="13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1:21" hidden="1">
      <c r="A555" s="9"/>
      <c r="B555" s="10"/>
      <c r="C555" s="11"/>
      <c r="D555" s="12"/>
      <c r="E555" s="12"/>
      <c r="F555" s="12"/>
      <c r="G555" s="12"/>
      <c r="H555" s="13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</sheetData>
  <sheetProtection sheet="1"/>
  <mergeCells count="72">
    <mergeCell ref="A1:U1"/>
    <mergeCell ref="V1:Z7"/>
    <mergeCell ref="A2:U2"/>
    <mergeCell ref="A3:U3"/>
    <mergeCell ref="A4:A6"/>
    <mergeCell ref="B4:B6"/>
    <mergeCell ref="C4:C6"/>
    <mergeCell ref="D4:I4"/>
    <mergeCell ref="J4:M4"/>
    <mergeCell ref="N4:O5"/>
    <mergeCell ref="BJ5:BN5"/>
    <mergeCell ref="BO5:BP5"/>
    <mergeCell ref="BQ5:BR5"/>
    <mergeCell ref="BA6:BA7"/>
    <mergeCell ref="P4:Q5"/>
    <mergeCell ref="R4:R6"/>
    <mergeCell ref="S4:T5"/>
    <mergeCell ref="U4:U6"/>
    <mergeCell ref="AF4:AM5"/>
    <mergeCell ref="AO4:AV5"/>
    <mergeCell ref="AF6:AF7"/>
    <mergeCell ref="AG6:AG7"/>
    <mergeCell ref="AH6:AH7"/>
    <mergeCell ref="AI6:AI7"/>
    <mergeCell ref="BJ6:BJ7"/>
    <mergeCell ref="BK6:BK7"/>
    <mergeCell ref="BW4:BW6"/>
    <mergeCell ref="BX4:BY5"/>
    <mergeCell ref="BZ4:BZ6"/>
    <mergeCell ref="D5:E5"/>
    <mergeCell ref="F5:G5"/>
    <mergeCell ref="H5:I5"/>
    <mergeCell ref="J5:K5"/>
    <mergeCell ref="L5:M5"/>
    <mergeCell ref="BA5:BE5"/>
    <mergeCell ref="BF5:BI5"/>
    <mergeCell ref="AY4:AY6"/>
    <mergeCell ref="AZ4:AZ6"/>
    <mergeCell ref="BC4:BN4"/>
    <mergeCell ref="BO4:BR4"/>
    <mergeCell ref="BS4:BT5"/>
    <mergeCell ref="BU4:BV5"/>
    <mergeCell ref="W12:Z13"/>
    <mergeCell ref="BB6:BB7"/>
    <mergeCell ref="BC6:BC7"/>
    <mergeCell ref="BD6:BD7"/>
    <mergeCell ref="BF6:BF7"/>
    <mergeCell ref="AQ6:AQ7"/>
    <mergeCell ref="AR6:AR7"/>
    <mergeCell ref="AS6:AS7"/>
    <mergeCell ref="AT6:AT7"/>
    <mergeCell ref="AU6:AU7"/>
    <mergeCell ref="AV6:AV7"/>
    <mergeCell ref="AJ6:AJ7"/>
    <mergeCell ref="AK6:AK7"/>
    <mergeCell ref="AL6:AL7"/>
    <mergeCell ref="AM6:AM7"/>
    <mergeCell ref="AO6:AO7"/>
    <mergeCell ref="BL6:BL7"/>
    <mergeCell ref="BM6:BM7"/>
    <mergeCell ref="W8:Z11"/>
    <mergeCell ref="BG6:BG7"/>
    <mergeCell ref="BH6:BH7"/>
    <mergeCell ref="AP6:AP7"/>
    <mergeCell ref="BC166:BN166"/>
    <mergeCell ref="BP166:BU166"/>
    <mergeCell ref="BC167:BE167"/>
    <mergeCell ref="BF167:BI167"/>
    <mergeCell ref="BJ167:BN167"/>
    <mergeCell ref="BP167:BQ167"/>
    <mergeCell ref="BR167:BS167"/>
    <mergeCell ref="BT167:BU167"/>
  </mergeCells>
  <conditionalFormatting sqref="V8:V54">
    <cfRule type="cellIs" dxfId="2" priority="2" operator="equal">
      <formula>"AB"</formula>
    </cfRule>
  </conditionalFormatting>
  <conditionalFormatting sqref="V8:V54">
    <cfRule type="cellIs" dxfId="1" priority="1" operator="lessThan">
      <formula>17</formula>
    </cfRule>
  </conditionalFormatting>
  <dataValidations count="4">
    <dataValidation type="list" allowBlank="1" showInputMessage="1" showErrorMessage="1" sqref="D5:E5">
      <formula1>$AN$19:$AN$21</formula1>
    </dataValidation>
    <dataValidation type="list" allowBlank="1" showInputMessage="1" showErrorMessage="1" sqref="F5:G5">
      <formula1>$AN$22:$AN$23</formula1>
    </dataValidation>
    <dataValidation type="list" allowBlank="1" showInputMessage="1" showErrorMessage="1" sqref="H5:I5">
      <formula1>$AN$24:$AN$26</formula1>
    </dataValidation>
    <dataValidation type="list" allowBlank="1" showInputMessage="1" showErrorMessage="1" sqref="J5:M5">
      <formula1>$AN$27:$AN$31</formula1>
    </dataValidation>
  </dataValidations>
  <printOptions horizontalCentered="1" verticalCentered="1"/>
  <pageMargins left="0.25" right="0.25" top="0" bottom="0.55000000000000004" header="0" footer="0"/>
  <pageSetup paperSize="9" orientation="landscape" verticalDpi="300" r:id="rId1"/>
  <headerFooter>
    <oddFooter>&amp;LPage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FG555"/>
  <sheetViews>
    <sheetView showGridLines="0" tabSelected="1" zoomScaleSheetLayoutView="100" workbookViewId="0">
      <pane ySplit="7" topLeftCell="A8" activePane="bottomLeft" state="frozen"/>
      <selection pane="bottomLeft" activeCell="V14" sqref="V14:V79"/>
    </sheetView>
  </sheetViews>
  <sheetFormatPr defaultColWidth="0" defaultRowHeight="15.75" zeroHeight="1"/>
  <cols>
    <col min="1" max="1" width="3.85546875" style="1" customWidth="1"/>
    <col min="2" max="2" width="5.85546875" style="5" customWidth="1"/>
    <col min="3" max="3" width="28.42578125" style="6" customWidth="1"/>
    <col min="4" max="4" width="6.7109375" style="2" bestFit="1" customWidth="1"/>
    <col min="5" max="5" width="5.140625" style="2" bestFit="1" customWidth="1"/>
    <col min="6" max="6" width="5" style="2" bestFit="1" customWidth="1"/>
    <col min="7" max="7" width="5.140625" style="2" bestFit="1" customWidth="1"/>
    <col min="8" max="8" width="5" style="3" bestFit="1" customWidth="1"/>
    <col min="9" max="9" width="5.140625" style="2" bestFit="1" customWidth="1"/>
    <col min="10" max="13" width="5.85546875" style="2" customWidth="1"/>
    <col min="14" max="14" width="5.7109375" style="2" customWidth="1"/>
    <col min="15" max="17" width="5.85546875" style="2" customWidth="1"/>
    <col min="18" max="18" width="6.85546875" style="2" customWidth="1"/>
    <col min="19" max="19" width="4.85546875" style="2" customWidth="1"/>
    <col min="20" max="20" width="7.7109375" style="2" customWidth="1"/>
    <col min="21" max="21" width="6.28515625" style="2" customWidth="1"/>
    <col min="22" max="22" width="9.140625" style="7" customWidth="1"/>
    <col min="23" max="26" width="9.140625" style="1" customWidth="1"/>
    <col min="27" max="29" width="9.140625" style="1" hidden="1" customWidth="1"/>
    <col min="30" max="31" width="9.140625" style="34" hidden="1" customWidth="1"/>
    <col min="32" max="32" width="9" style="34" hidden="1" customWidth="1"/>
    <col min="33" max="34" width="9.7109375" style="34" hidden="1" customWidth="1"/>
    <col min="35" max="39" width="9.140625" style="34" hidden="1" customWidth="1"/>
    <col min="40" max="40" width="11.7109375" style="34" hidden="1" customWidth="1"/>
    <col min="41" max="51" width="9.140625" style="34" hidden="1" customWidth="1"/>
    <col min="52" max="52" width="12.42578125" style="34" hidden="1" customWidth="1"/>
    <col min="53" max="53" width="10.140625" style="34" hidden="1" customWidth="1"/>
    <col min="54" max="54" width="8.140625" style="34" hidden="1" customWidth="1"/>
    <col min="55" max="55" width="8" style="34" hidden="1" customWidth="1"/>
    <col min="56" max="56" width="8" style="38" hidden="1" customWidth="1"/>
    <col min="57" max="57" width="9.140625" style="36" hidden="1" customWidth="1"/>
    <col min="58" max="58" width="9.140625" style="34" hidden="1" customWidth="1"/>
    <col min="59" max="59" width="8.7109375" style="34" hidden="1" customWidth="1"/>
    <col min="60" max="60" width="6.7109375" style="38" hidden="1" customWidth="1"/>
    <col min="61" max="61" width="9.140625" style="36" hidden="1" customWidth="1"/>
    <col min="62" max="62" width="8.5703125" style="34" hidden="1" customWidth="1"/>
    <col min="63" max="63" width="9.5703125" style="34" hidden="1" customWidth="1"/>
    <col min="64" max="64" width="9.42578125" style="34" hidden="1" customWidth="1"/>
    <col min="65" max="65" width="9.42578125" style="38" hidden="1" customWidth="1"/>
    <col min="66" max="66" width="9.140625" style="36" hidden="1" customWidth="1"/>
    <col min="67" max="83" width="9.140625" style="34" hidden="1" customWidth="1"/>
    <col min="84" max="163" width="0" style="34" hidden="1" customWidth="1"/>
    <col min="164" max="16384" width="9.140625" style="1" hidden="1"/>
  </cols>
  <sheetData>
    <row r="1" spans="1:163" ht="29.25">
      <c r="A1" s="94" t="s">
        <v>179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123" t="s">
        <v>182</v>
      </c>
      <c r="W1" s="123"/>
      <c r="X1" s="123"/>
      <c r="Y1" s="123"/>
      <c r="Z1" s="123"/>
      <c r="AA1" s="8"/>
      <c r="AB1" s="8"/>
      <c r="AC1" s="8"/>
      <c r="AD1" s="8"/>
      <c r="AE1" s="8"/>
      <c r="AF1" s="8"/>
      <c r="AG1" s="8"/>
      <c r="AH1" s="8"/>
    </row>
    <row r="2" spans="1:163" ht="22.5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123"/>
      <c r="W2" s="123"/>
      <c r="X2" s="123"/>
      <c r="Y2" s="123"/>
      <c r="Z2" s="123"/>
      <c r="AA2" s="8"/>
      <c r="AB2" s="8"/>
      <c r="AC2" s="8"/>
      <c r="AD2" s="8"/>
      <c r="AE2" s="8"/>
      <c r="AF2" s="8"/>
      <c r="AG2" s="8"/>
      <c r="AH2" s="8"/>
    </row>
    <row r="3" spans="1:163" ht="22.5">
      <c r="A3" s="96" t="s">
        <v>32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23"/>
      <c r="W3" s="123"/>
      <c r="X3" s="123"/>
      <c r="Y3" s="123"/>
      <c r="Z3" s="123"/>
      <c r="AA3" s="8"/>
      <c r="AB3" s="8"/>
      <c r="AC3" s="8"/>
      <c r="AD3" s="8"/>
      <c r="AE3" s="8"/>
      <c r="AF3" s="8"/>
      <c r="AG3" s="8"/>
      <c r="AH3" s="8"/>
    </row>
    <row r="4" spans="1:163" ht="15" customHeight="1">
      <c r="A4" s="97" t="s">
        <v>17</v>
      </c>
      <c r="B4" s="99" t="s">
        <v>18</v>
      </c>
      <c r="C4" s="101" t="s">
        <v>1</v>
      </c>
      <c r="D4" s="103" t="s">
        <v>2</v>
      </c>
      <c r="E4" s="104"/>
      <c r="F4" s="104"/>
      <c r="G4" s="104"/>
      <c r="H4" s="104"/>
      <c r="I4" s="105"/>
      <c r="J4" s="106" t="s">
        <v>3</v>
      </c>
      <c r="K4" s="106"/>
      <c r="L4" s="106"/>
      <c r="M4" s="107"/>
      <c r="N4" s="108" t="s">
        <v>4</v>
      </c>
      <c r="O4" s="109"/>
      <c r="P4" s="112" t="s">
        <v>5</v>
      </c>
      <c r="Q4" s="109"/>
      <c r="R4" s="118" t="s">
        <v>6</v>
      </c>
      <c r="S4" s="108" t="s">
        <v>7</v>
      </c>
      <c r="T4" s="109"/>
      <c r="U4" s="120" t="s">
        <v>8</v>
      </c>
      <c r="V4" s="123"/>
      <c r="W4" s="123"/>
      <c r="X4" s="123"/>
      <c r="Y4" s="123"/>
      <c r="Z4" s="123"/>
      <c r="AA4" s="8"/>
      <c r="AB4" s="8"/>
      <c r="AC4" s="8"/>
      <c r="AD4" s="8"/>
      <c r="AE4" s="8"/>
      <c r="AF4" s="122" t="s">
        <v>71</v>
      </c>
      <c r="AG4" s="122"/>
      <c r="AH4" s="122"/>
      <c r="AI4" s="122"/>
      <c r="AJ4" s="122"/>
      <c r="AK4" s="122"/>
      <c r="AL4" s="122"/>
      <c r="AM4" s="122"/>
      <c r="AO4" s="122" t="s">
        <v>72</v>
      </c>
      <c r="AP4" s="122"/>
      <c r="AQ4" s="122"/>
      <c r="AR4" s="122"/>
      <c r="AS4" s="122"/>
      <c r="AT4" s="122"/>
      <c r="AU4" s="122"/>
      <c r="AV4" s="122"/>
      <c r="AW4" s="27"/>
      <c r="AY4" s="127" t="s">
        <v>0</v>
      </c>
      <c r="AZ4" s="115" t="s">
        <v>1</v>
      </c>
      <c r="BA4" s="63"/>
      <c r="BB4" s="63"/>
      <c r="BC4" s="115" t="s">
        <v>2</v>
      </c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 t="s">
        <v>3</v>
      </c>
      <c r="BP4" s="115"/>
      <c r="BQ4" s="115"/>
      <c r="BR4" s="115"/>
      <c r="BS4" s="116" t="s">
        <v>4</v>
      </c>
      <c r="BT4" s="116"/>
      <c r="BU4" s="116" t="s">
        <v>5</v>
      </c>
      <c r="BV4" s="116"/>
      <c r="BW4" s="124" t="s">
        <v>6</v>
      </c>
      <c r="BX4" s="116" t="s">
        <v>7</v>
      </c>
      <c r="BY4" s="116"/>
      <c r="BZ4" s="125" t="s">
        <v>8</v>
      </c>
    </row>
    <row r="5" spans="1:163" ht="17.25" customHeight="1">
      <c r="A5" s="97"/>
      <c r="B5" s="100"/>
      <c r="C5" s="102"/>
      <c r="D5" s="103" t="s">
        <v>73</v>
      </c>
      <c r="E5" s="105"/>
      <c r="F5" s="104" t="s">
        <v>74</v>
      </c>
      <c r="G5" s="105"/>
      <c r="H5" s="104" t="s">
        <v>75</v>
      </c>
      <c r="I5" s="105"/>
      <c r="J5" s="126" t="s">
        <v>174</v>
      </c>
      <c r="K5" s="107"/>
      <c r="L5" s="106" t="s">
        <v>177</v>
      </c>
      <c r="M5" s="107"/>
      <c r="N5" s="110"/>
      <c r="O5" s="111"/>
      <c r="P5" s="113"/>
      <c r="Q5" s="111"/>
      <c r="R5" s="119"/>
      <c r="S5" s="110"/>
      <c r="T5" s="111"/>
      <c r="U5" s="121"/>
      <c r="V5" s="123"/>
      <c r="W5" s="123"/>
      <c r="X5" s="123"/>
      <c r="Y5" s="123"/>
      <c r="Z5" s="123"/>
      <c r="AA5" s="8"/>
      <c r="AB5" s="8"/>
      <c r="AC5" s="8"/>
      <c r="AD5" s="8"/>
      <c r="AE5" s="8"/>
      <c r="AF5" s="122"/>
      <c r="AG5" s="122"/>
      <c r="AH5" s="122"/>
      <c r="AI5" s="122"/>
      <c r="AJ5" s="122"/>
      <c r="AK5" s="122"/>
      <c r="AL5" s="122"/>
      <c r="AM5" s="122"/>
      <c r="AO5" s="122"/>
      <c r="AP5" s="122"/>
      <c r="AQ5" s="122"/>
      <c r="AR5" s="122"/>
      <c r="AS5" s="122"/>
      <c r="AT5" s="122"/>
      <c r="AU5" s="122"/>
      <c r="AV5" s="122"/>
      <c r="AW5" s="27"/>
      <c r="AY5" s="127"/>
      <c r="AZ5" s="115"/>
      <c r="BA5" s="114" t="s">
        <v>9</v>
      </c>
      <c r="BB5" s="114"/>
      <c r="BC5" s="114"/>
      <c r="BD5" s="114"/>
      <c r="BE5" s="114"/>
      <c r="BF5" s="114" t="s">
        <v>180</v>
      </c>
      <c r="BG5" s="114"/>
      <c r="BH5" s="114"/>
      <c r="BI5" s="114"/>
      <c r="BJ5" s="114" t="s">
        <v>181</v>
      </c>
      <c r="BK5" s="114"/>
      <c r="BL5" s="114"/>
      <c r="BM5" s="114"/>
      <c r="BN5" s="114"/>
      <c r="BO5" s="115" t="s">
        <v>10</v>
      </c>
      <c r="BP5" s="115"/>
      <c r="BQ5" s="116" t="s">
        <v>11</v>
      </c>
      <c r="BR5" s="116"/>
      <c r="BS5" s="116"/>
      <c r="BT5" s="116"/>
      <c r="BU5" s="116"/>
      <c r="BV5" s="116"/>
      <c r="BW5" s="124"/>
      <c r="BX5" s="116"/>
      <c r="BY5" s="116"/>
      <c r="BZ5" s="125"/>
    </row>
    <row r="6" spans="1:163" ht="27.75" customHeight="1">
      <c r="A6" s="98"/>
      <c r="B6" s="100"/>
      <c r="C6" s="102"/>
      <c r="D6" s="40" t="s">
        <v>12</v>
      </c>
      <c r="E6" s="41" t="s">
        <v>0</v>
      </c>
      <c r="F6" s="41" t="s">
        <v>12</v>
      </c>
      <c r="G6" s="41" t="s">
        <v>0</v>
      </c>
      <c r="H6" s="42" t="s">
        <v>12</v>
      </c>
      <c r="I6" s="41" t="s">
        <v>0</v>
      </c>
      <c r="J6" s="45" t="s">
        <v>13</v>
      </c>
      <c r="K6" s="45" t="s">
        <v>14</v>
      </c>
      <c r="L6" s="45" t="s">
        <v>13</v>
      </c>
      <c r="M6" s="45" t="s">
        <v>14</v>
      </c>
      <c r="N6" s="45" t="s">
        <v>13</v>
      </c>
      <c r="O6" s="45" t="s">
        <v>14</v>
      </c>
      <c r="P6" s="45" t="s">
        <v>13</v>
      </c>
      <c r="Q6" s="45" t="s">
        <v>14</v>
      </c>
      <c r="R6" s="119"/>
      <c r="S6" s="43" t="s">
        <v>15</v>
      </c>
      <c r="T6" s="44" t="s">
        <v>16</v>
      </c>
      <c r="U6" s="121"/>
      <c r="V6" s="123"/>
      <c r="W6" s="123"/>
      <c r="X6" s="123"/>
      <c r="Y6" s="123"/>
      <c r="Z6" s="123"/>
      <c r="AA6" s="8"/>
      <c r="AB6" s="8"/>
      <c r="AC6" s="8"/>
      <c r="AD6" s="8"/>
      <c r="AE6" s="8"/>
      <c r="AF6" s="117" t="s">
        <v>73</v>
      </c>
      <c r="AG6" s="117" t="s">
        <v>151</v>
      </c>
      <c r="AH6" s="117" t="s">
        <v>155</v>
      </c>
      <c r="AI6" s="117" t="s">
        <v>74</v>
      </c>
      <c r="AJ6" s="117" t="s">
        <v>152</v>
      </c>
      <c r="AK6" s="117" t="s">
        <v>75</v>
      </c>
      <c r="AL6" s="117" t="s">
        <v>153</v>
      </c>
      <c r="AM6" s="117" t="s">
        <v>154</v>
      </c>
      <c r="AN6" s="64"/>
      <c r="AO6" s="117" t="s">
        <v>73</v>
      </c>
      <c r="AP6" s="117" t="s">
        <v>151</v>
      </c>
      <c r="AQ6" s="117" t="s">
        <v>155</v>
      </c>
      <c r="AR6" s="117" t="s">
        <v>74</v>
      </c>
      <c r="AS6" s="117" t="s">
        <v>152</v>
      </c>
      <c r="AT6" s="117" t="s">
        <v>75</v>
      </c>
      <c r="AU6" s="117" t="s">
        <v>153</v>
      </c>
      <c r="AV6" s="117" t="s">
        <v>154</v>
      </c>
      <c r="AW6" s="25"/>
      <c r="AY6" s="127"/>
      <c r="AZ6" s="115"/>
      <c r="BA6" s="117" t="s">
        <v>73</v>
      </c>
      <c r="BB6" s="117" t="s">
        <v>151</v>
      </c>
      <c r="BC6" s="117" t="s">
        <v>155</v>
      </c>
      <c r="BD6" s="130" t="str">
        <f>$D$5</f>
        <v>૧૦૦ મી દોડ</v>
      </c>
      <c r="BE6" s="65" t="s">
        <v>0</v>
      </c>
      <c r="BF6" s="117" t="s">
        <v>74</v>
      </c>
      <c r="BG6" s="117" t="s">
        <v>152</v>
      </c>
      <c r="BH6" s="128" t="str">
        <f>$F$5</f>
        <v>લાંબીકૂદ</v>
      </c>
      <c r="BI6" s="65" t="s">
        <v>0</v>
      </c>
      <c r="BJ6" s="117" t="s">
        <v>75</v>
      </c>
      <c r="BK6" s="117" t="s">
        <v>153</v>
      </c>
      <c r="BL6" s="117" t="s">
        <v>154</v>
      </c>
      <c r="BM6" s="128" t="str">
        <f>$H$5</f>
        <v>ગોળાફેક</v>
      </c>
      <c r="BN6" s="66" t="s">
        <v>0</v>
      </c>
      <c r="BO6" s="67" t="s">
        <v>13</v>
      </c>
      <c r="BP6" s="68" t="s">
        <v>14</v>
      </c>
      <c r="BQ6" s="68" t="s">
        <v>13</v>
      </c>
      <c r="BR6" s="68" t="s">
        <v>14</v>
      </c>
      <c r="BS6" s="68" t="s">
        <v>13</v>
      </c>
      <c r="BT6" s="68" t="s">
        <v>14</v>
      </c>
      <c r="BU6" s="68" t="s">
        <v>13</v>
      </c>
      <c r="BV6" s="68" t="s">
        <v>14</v>
      </c>
      <c r="BW6" s="124"/>
      <c r="BX6" s="69" t="s">
        <v>15</v>
      </c>
      <c r="BY6" s="69" t="s">
        <v>16</v>
      </c>
      <c r="BZ6" s="125"/>
    </row>
    <row r="7" spans="1:163" ht="15" customHeight="1">
      <c r="A7" s="15"/>
      <c r="B7" s="16"/>
      <c r="C7" s="17"/>
      <c r="D7" s="15"/>
      <c r="E7" s="18">
        <v>5</v>
      </c>
      <c r="F7" s="18"/>
      <c r="G7" s="18">
        <v>5</v>
      </c>
      <c r="H7" s="18"/>
      <c r="I7" s="18">
        <v>5</v>
      </c>
      <c r="J7" s="19">
        <v>2</v>
      </c>
      <c r="K7" s="19">
        <v>3</v>
      </c>
      <c r="L7" s="19">
        <v>2</v>
      </c>
      <c r="M7" s="19">
        <v>3</v>
      </c>
      <c r="N7" s="19">
        <v>2</v>
      </c>
      <c r="O7" s="19">
        <v>3</v>
      </c>
      <c r="P7" s="19">
        <v>4</v>
      </c>
      <c r="Q7" s="19">
        <v>6</v>
      </c>
      <c r="R7" s="19">
        <v>5</v>
      </c>
      <c r="S7" s="18">
        <v>3</v>
      </c>
      <c r="T7" s="18">
        <v>2</v>
      </c>
      <c r="U7" s="18">
        <f>SUM(E7:T7)</f>
        <v>50</v>
      </c>
      <c r="V7" s="123"/>
      <c r="W7" s="123"/>
      <c r="X7" s="123"/>
      <c r="Y7" s="123"/>
      <c r="Z7" s="123"/>
      <c r="AA7" s="8"/>
      <c r="AB7" s="8"/>
      <c r="AC7" s="8"/>
      <c r="AD7" s="8"/>
      <c r="AE7" s="8"/>
      <c r="AF7" s="117"/>
      <c r="AG7" s="117"/>
      <c r="AH7" s="117"/>
      <c r="AI7" s="117"/>
      <c r="AJ7" s="117"/>
      <c r="AK7" s="117"/>
      <c r="AL7" s="117"/>
      <c r="AM7" s="117"/>
      <c r="AN7" s="64"/>
      <c r="AO7" s="117"/>
      <c r="AP7" s="117"/>
      <c r="AQ7" s="117"/>
      <c r="AR7" s="117"/>
      <c r="AS7" s="117"/>
      <c r="AT7" s="117"/>
      <c r="AU7" s="117"/>
      <c r="AV7" s="117"/>
      <c r="AW7" s="25"/>
      <c r="AY7" s="70"/>
      <c r="AZ7" s="71"/>
      <c r="BA7" s="117"/>
      <c r="BB7" s="117"/>
      <c r="BC7" s="117"/>
      <c r="BD7" s="130"/>
      <c r="BE7" s="72">
        <v>5</v>
      </c>
      <c r="BF7" s="117"/>
      <c r="BG7" s="117"/>
      <c r="BH7" s="128"/>
      <c r="BI7" s="72">
        <v>5</v>
      </c>
      <c r="BJ7" s="117"/>
      <c r="BK7" s="117"/>
      <c r="BL7" s="117"/>
      <c r="BM7" s="128"/>
      <c r="BN7" s="72">
        <v>5</v>
      </c>
      <c r="BO7" s="73">
        <v>2</v>
      </c>
      <c r="BP7" s="73">
        <v>3</v>
      </c>
      <c r="BQ7" s="73">
        <v>2</v>
      </c>
      <c r="BR7" s="73">
        <v>3</v>
      </c>
      <c r="BS7" s="73">
        <v>2</v>
      </c>
      <c r="BT7" s="73">
        <v>3</v>
      </c>
      <c r="BU7" s="73">
        <v>4</v>
      </c>
      <c r="BV7" s="73">
        <v>6</v>
      </c>
      <c r="BW7" s="73">
        <v>5</v>
      </c>
      <c r="BX7" s="71">
        <v>3</v>
      </c>
      <c r="BY7" s="71">
        <v>2</v>
      </c>
      <c r="BZ7" s="80">
        <f>SUM(BE7:BY7)</f>
        <v>50</v>
      </c>
      <c r="CA7" s="74"/>
    </row>
    <row r="8" spans="1:163" s="4" customFormat="1" ht="29.45" customHeight="1">
      <c r="A8" s="20">
        <v>1</v>
      </c>
      <c r="B8" s="21"/>
      <c r="C8" s="62"/>
      <c r="D8" s="23">
        <f t="shared" ref="D8:D39" si="0">IFERROR(IF($A8="","",VLOOKUP($V8,MASTERCOPY,6,0)),"")</f>
        <v>16.5</v>
      </c>
      <c r="E8" s="23">
        <f t="shared" ref="E8:E39" si="1">IFERROR(IF($A8="","",VLOOKUP($V8,MASTERCOPY,7,0)),"")</f>
        <v>1.5</v>
      </c>
      <c r="F8" s="23">
        <f t="shared" ref="F8:F39" si="2">IFERROR(IF($A8="","",VLOOKUP($V8,MASTERCOPY,10,0)),"")</f>
        <v>3.9</v>
      </c>
      <c r="G8" s="23">
        <f t="shared" ref="G8:G39" si="3">IFERROR(IF($A8="","",VLOOKUP($V8,MASTERCOPY,11,0)),"")</f>
        <v>2</v>
      </c>
      <c r="H8" s="23">
        <f t="shared" ref="H8:H39" si="4">IFERROR(IF($A8="","",VLOOKUP($V8,MASTERCOPY,15,0)),"")</f>
        <v>8.1999999999999993</v>
      </c>
      <c r="I8" s="23">
        <f t="shared" ref="I8:I39" si="5">IFERROR(IF($A8="","",VLOOKUP($V8,MASTERCOPY,16,0)),"")</f>
        <v>1</v>
      </c>
      <c r="J8" s="23">
        <f t="shared" ref="J8:J39" si="6">IFERROR(IF($A8="","",VLOOKUP($V8,MASTERCOPY,17,0)),"")</f>
        <v>1.5</v>
      </c>
      <c r="K8" s="23">
        <f t="shared" ref="K8:K39" si="7">IFERROR(IF($A8="","",VLOOKUP($V8,MASTERCOPY,18,0)),"")</f>
        <v>2</v>
      </c>
      <c r="L8" s="23">
        <f t="shared" ref="L8:L39" si="8">IFERROR(IF($A8="","",VLOOKUP($V8,MASTERCOPY,19,0)),"")</f>
        <v>1.5</v>
      </c>
      <c r="M8" s="23">
        <f t="shared" ref="M8:M39" si="9">IFERROR(IF($A8="","",VLOOKUP($V8,MASTERCOPY,20,0)),"")</f>
        <v>2</v>
      </c>
      <c r="N8" s="23">
        <f t="shared" ref="N8:N39" si="10">IFERROR(IF($A8="","",VLOOKUP($V8,MASTERCOPY,21,0)),"")</f>
        <v>1.5</v>
      </c>
      <c r="O8" s="23">
        <f t="shared" ref="O8:O39" si="11">IFERROR(IF($A8="","",VLOOKUP($V8,MASTERCOPY,22,0)),"")</f>
        <v>2</v>
      </c>
      <c r="P8" s="23">
        <f t="shared" ref="P8:P39" si="12">IFERROR(IF($A8="","",VLOOKUP($V8,MASTERCOPY,23,0)),"")</f>
        <v>2</v>
      </c>
      <c r="Q8" s="23">
        <f t="shared" ref="Q8:Q39" si="13">IFERROR(IF($A8="","",VLOOKUP($V8,MASTERCOPY,24,0)),"")</f>
        <v>2.5</v>
      </c>
      <c r="R8" s="23">
        <f t="shared" ref="R8:R39" si="14">IFERROR(IF($A8="","",VLOOKUP($V8,MASTERCOPY,25,0)),"")</f>
        <v>2.5</v>
      </c>
      <c r="S8" s="23">
        <f t="shared" ref="S8:S39" si="15">IFERROR(IF($A8="","",VLOOKUP($V8,MASTERCOPY,26,0)),"")</f>
        <v>1.5</v>
      </c>
      <c r="T8" s="23">
        <f t="shared" ref="T8:T39" si="16">IFERROR(IF($A8="","",VLOOKUP($V8,MASTERCOPY,27,0)),"")</f>
        <v>1.5</v>
      </c>
      <c r="U8" s="24">
        <f>IFERROR(IF($A8="","",SUM($E8,$G8,$I8,$J8:$T8)),"")</f>
        <v>25</v>
      </c>
      <c r="V8" s="22">
        <v>25</v>
      </c>
      <c r="W8" s="90" t="s">
        <v>183</v>
      </c>
      <c r="X8" s="91"/>
      <c r="Y8" s="91"/>
      <c r="Z8" s="91"/>
      <c r="AA8" s="8"/>
      <c r="AB8" s="8"/>
      <c r="AC8" s="8"/>
      <c r="AD8" s="8"/>
      <c r="AE8" s="75">
        <v>1</v>
      </c>
      <c r="AF8" s="30">
        <v>17</v>
      </c>
      <c r="AG8" s="30">
        <v>31.5</v>
      </c>
      <c r="AH8" s="30" t="s">
        <v>164</v>
      </c>
      <c r="AI8" s="26">
        <v>3.7</v>
      </c>
      <c r="AJ8" s="26">
        <v>0.95</v>
      </c>
      <c r="AK8" s="26">
        <v>8.1999999999999993</v>
      </c>
      <c r="AL8" s="26">
        <v>15</v>
      </c>
      <c r="AM8" s="26">
        <v>15</v>
      </c>
      <c r="AN8" s="75">
        <v>1</v>
      </c>
      <c r="AO8" s="30">
        <v>19</v>
      </c>
      <c r="AP8" s="30">
        <v>34</v>
      </c>
      <c r="AQ8" s="30" t="s">
        <v>165</v>
      </c>
      <c r="AR8" s="26">
        <v>3.2</v>
      </c>
      <c r="AS8" s="26">
        <v>0.8</v>
      </c>
      <c r="AT8" s="26">
        <v>6.6</v>
      </c>
      <c r="AU8" s="26">
        <v>11</v>
      </c>
      <c r="AV8" s="26">
        <v>7</v>
      </c>
      <c r="AW8" s="26"/>
      <c r="AX8" s="34"/>
      <c r="AY8" s="76">
        <v>1</v>
      </c>
      <c r="AZ8" s="76">
        <v>2</v>
      </c>
      <c r="BA8" s="76">
        <v>3</v>
      </c>
      <c r="BB8" s="76">
        <v>4</v>
      </c>
      <c r="BC8" s="76">
        <v>5</v>
      </c>
      <c r="BD8" s="76">
        <v>6</v>
      </c>
      <c r="BE8" s="76">
        <v>7</v>
      </c>
      <c r="BF8" s="76">
        <v>8</v>
      </c>
      <c r="BG8" s="76">
        <v>9</v>
      </c>
      <c r="BH8" s="76">
        <v>10</v>
      </c>
      <c r="BI8" s="76">
        <v>11</v>
      </c>
      <c r="BJ8" s="76">
        <v>12</v>
      </c>
      <c r="BK8" s="76">
        <v>13</v>
      </c>
      <c r="BL8" s="76">
        <v>14</v>
      </c>
      <c r="BM8" s="76">
        <v>15</v>
      </c>
      <c r="BN8" s="76">
        <v>16</v>
      </c>
      <c r="BO8" s="76">
        <v>17</v>
      </c>
      <c r="BP8" s="76">
        <v>18</v>
      </c>
      <c r="BQ8" s="76">
        <v>19</v>
      </c>
      <c r="BR8" s="76">
        <v>20</v>
      </c>
      <c r="BS8" s="76">
        <v>21</v>
      </c>
      <c r="BT8" s="76">
        <v>22</v>
      </c>
      <c r="BU8" s="76">
        <v>23</v>
      </c>
      <c r="BV8" s="76">
        <v>24</v>
      </c>
      <c r="BW8" s="76">
        <v>25</v>
      </c>
      <c r="BX8" s="76">
        <v>26</v>
      </c>
      <c r="BY8" s="76">
        <v>27</v>
      </c>
      <c r="BZ8" s="76">
        <v>28</v>
      </c>
      <c r="CA8" s="76">
        <v>29</v>
      </c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</row>
    <row r="9" spans="1:163" ht="29.45" customHeight="1">
      <c r="A9" s="20">
        <v>2</v>
      </c>
      <c r="B9" s="21"/>
      <c r="C9" s="62"/>
      <c r="D9" s="23">
        <f t="shared" si="0"/>
        <v>16</v>
      </c>
      <c r="E9" s="23">
        <f t="shared" si="1"/>
        <v>2</v>
      </c>
      <c r="F9" s="23">
        <f t="shared" si="2"/>
        <v>3.8</v>
      </c>
      <c r="G9" s="23">
        <f t="shared" si="3"/>
        <v>1.5</v>
      </c>
      <c r="H9" s="23">
        <f t="shared" si="4"/>
        <v>8.8000000000000007</v>
      </c>
      <c r="I9" s="23">
        <f t="shared" si="5"/>
        <v>2.5</v>
      </c>
      <c r="J9" s="23">
        <f t="shared" si="6"/>
        <v>1.5</v>
      </c>
      <c r="K9" s="23">
        <f t="shared" si="7"/>
        <v>2</v>
      </c>
      <c r="L9" s="23">
        <f t="shared" si="8"/>
        <v>1.5</v>
      </c>
      <c r="M9" s="23">
        <f t="shared" si="9"/>
        <v>1.5</v>
      </c>
      <c r="N9" s="23">
        <f t="shared" si="10"/>
        <v>1.5</v>
      </c>
      <c r="O9" s="23">
        <f t="shared" si="11"/>
        <v>2</v>
      </c>
      <c r="P9" s="23">
        <f t="shared" si="12"/>
        <v>2</v>
      </c>
      <c r="Q9" s="23">
        <f t="shared" si="13"/>
        <v>3</v>
      </c>
      <c r="R9" s="23">
        <f t="shared" si="14"/>
        <v>2.5</v>
      </c>
      <c r="S9" s="23">
        <f t="shared" si="15"/>
        <v>1.5</v>
      </c>
      <c r="T9" s="23">
        <f t="shared" si="16"/>
        <v>1</v>
      </c>
      <c r="U9" s="24">
        <f t="shared" ref="U9:U72" si="17">IFERROR(IF($A9="","",SUM($E9,$G9,$I9,$J9:$T9)),"")</f>
        <v>26</v>
      </c>
      <c r="V9" s="22">
        <v>26</v>
      </c>
      <c r="W9" s="90"/>
      <c r="X9" s="91"/>
      <c r="Y9" s="91"/>
      <c r="Z9" s="91"/>
      <c r="AA9" s="8"/>
      <c r="AB9" s="8"/>
      <c r="AC9" s="8"/>
      <c r="AD9" s="8"/>
      <c r="AE9" s="75">
        <v>1.5</v>
      </c>
      <c r="AF9" s="30">
        <v>16.5</v>
      </c>
      <c r="AG9" s="30">
        <v>31</v>
      </c>
      <c r="AH9" s="30" t="s">
        <v>163</v>
      </c>
      <c r="AI9" s="26">
        <v>3.8</v>
      </c>
      <c r="AJ9" s="26">
        <v>1</v>
      </c>
      <c r="AK9" s="26">
        <v>8.4</v>
      </c>
      <c r="AL9" s="26">
        <v>15.5</v>
      </c>
      <c r="AM9" s="26">
        <v>15.5</v>
      </c>
      <c r="AN9" s="75">
        <v>1.5</v>
      </c>
      <c r="AO9" s="30">
        <v>18.5</v>
      </c>
      <c r="AP9" s="30">
        <v>33.5</v>
      </c>
      <c r="AQ9" s="30" t="s">
        <v>166</v>
      </c>
      <c r="AR9" s="26">
        <v>3.3</v>
      </c>
      <c r="AS9" s="26">
        <v>0.85</v>
      </c>
      <c r="AT9" s="26">
        <v>6.8</v>
      </c>
      <c r="AU9" s="26">
        <v>11.5</v>
      </c>
      <c r="AV9" s="26">
        <v>8</v>
      </c>
      <c r="AW9" s="26"/>
      <c r="AY9" s="50">
        <v>25</v>
      </c>
      <c r="AZ9" s="77"/>
      <c r="BA9" s="32">
        <v>16.5</v>
      </c>
      <c r="BB9" s="30">
        <v>31</v>
      </c>
      <c r="BC9" s="30" t="s">
        <v>163</v>
      </c>
      <c r="BD9" s="85">
        <f>IF($BD$6=$BA$6,BA9,IF($BD$6=$BB$6,BB9,IF($BD$6=$BC$6,BC9,"")))</f>
        <v>16.5</v>
      </c>
      <c r="BE9" s="51">
        <v>1.5</v>
      </c>
      <c r="BF9" s="26">
        <v>3.9</v>
      </c>
      <c r="BG9" s="26">
        <v>1.05</v>
      </c>
      <c r="BH9" s="86">
        <f>IF($BH$6=$BF$6,BF9,IF($BH$6=$BG$6,BG9,""))</f>
        <v>3.9</v>
      </c>
      <c r="BI9" s="51">
        <v>2</v>
      </c>
      <c r="BJ9" s="26">
        <v>8.1999999999999993</v>
      </c>
      <c r="BK9" s="26">
        <v>15</v>
      </c>
      <c r="BL9" s="26">
        <v>15</v>
      </c>
      <c r="BM9" s="86">
        <f>IF($BM$6=$BJ$6,BJ9,IF($BM$6=$BK$6,BK9,IF($BM$6=$BL$6,BL9,"")))</f>
        <v>8.1999999999999993</v>
      </c>
      <c r="BN9" s="51">
        <v>1</v>
      </c>
      <c r="BO9" s="32">
        <v>1.5</v>
      </c>
      <c r="BP9" s="32">
        <v>2</v>
      </c>
      <c r="BQ9" s="32">
        <v>1.5</v>
      </c>
      <c r="BR9" s="32">
        <v>2</v>
      </c>
      <c r="BS9" s="32">
        <v>1.5</v>
      </c>
      <c r="BT9" s="32">
        <v>2</v>
      </c>
      <c r="BU9" s="32">
        <v>2</v>
      </c>
      <c r="BV9" s="32">
        <v>2.5</v>
      </c>
      <c r="BW9" s="32">
        <v>2.5</v>
      </c>
      <c r="BX9" s="32">
        <v>1.5</v>
      </c>
      <c r="BY9" s="32">
        <v>1.5</v>
      </c>
      <c r="BZ9" s="81">
        <f>SUM(BN9:BY9,BE9,BI9)</f>
        <v>25</v>
      </c>
      <c r="CA9" s="82">
        <f>ROUND(BZ9,0)</f>
        <v>25</v>
      </c>
    </row>
    <row r="10" spans="1:163" s="4" customFormat="1" ht="29.45" customHeight="1">
      <c r="A10" s="20">
        <v>3</v>
      </c>
      <c r="B10" s="21"/>
      <c r="C10" s="62"/>
      <c r="D10" s="23">
        <f t="shared" si="0"/>
        <v>16</v>
      </c>
      <c r="E10" s="23">
        <f t="shared" si="1"/>
        <v>2</v>
      </c>
      <c r="F10" s="23">
        <f t="shared" si="2"/>
        <v>3.9</v>
      </c>
      <c r="G10" s="23">
        <f t="shared" si="3"/>
        <v>2</v>
      </c>
      <c r="H10" s="23">
        <f t="shared" si="4"/>
        <v>8.6</v>
      </c>
      <c r="I10" s="23">
        <f t="shared" si="5"/>
        <v>2</v>
      </c>
      <c r="J10" s="23">
        <f t="shared" si="6"/>
        <v>1.5</v>
      </c>
      <c r="K10" s="23">
        <f t="shared" si="7"/>
        <v>2</v>
      </c>
      <c r="L10" s="23">
        <f t="shared" si="8"/>
        <v>2</v>
      </c>
      <c r="M10" s="23">
        <f t="shared" si="9"/>
        <v>2</v>
      </c>
      <c r="N10" s="23">
        <f t="shared" si="10"/>
        <v>2</v>
      </c>
      <c r="O10" s="23">
        <f t="shared" si="11"/>
        <v>2.5</v>
      </c>
      <c r="P10" s="23">
        <f t="shared" si="12"/>
        <v>2</v>
      </c>
      <c r="Q10" s="23">
        <f t="shared" si="13"/>
        <v>2.5</v>
      </c>
      <c r="R10" s="23">
        <f t="shared" si="14"/>
        <v>1.5</v>
      </c>
      <c r="S10" s="23">
        <f t="shared" si="15"/>
        <v>1.5</v>
      </c>
      <c r="T10" s="23">
        <f t="shared" si="16"/>
        <v>1.5</v>
      </c>
      <c r="U10" s="24">
        <f t="shared" si="17"/>
        <v>27</v>
      </c>
      <c r="V10" s="22">
        <v>27</v>
      </c>
      <c r="W10" s="90"/>
      <c r="X10" s="91"/>
      <c r="Y10" s="91"/>
      <c r="Z10" s="91"/>
      <c r="AA10" s="8"/>
      <c r="AB10" s="8"/>
      <c r="AC10" s="8"/>
      <c r="AD10" s="8"/>
      <c r="AE10" s="75">
        <v>2</v>
      </c>
      <c r="AF10" s="30">
        <v>16</v>
      </c>
      <c r="AG10" s="30">
        <v>30.5</v>
      </c>
      <c r="AH10" s="30" t="s">
        <v>162</v>
      </c>
      <c r="AI10" s="26">
        <v>3.9</v>
      </c>
      <c r="AJ10" s="26">
        <v>1.05</v>
      </c>
      <c r="AK10" s="26">
        <v>8.6</v>
      </c>
      <c r="AL10" s="26">
        <v>16</v>
      </c>
      <c r="AM10" s="26">
        <v>17.5</v>
      </c>
      <c r="AN10" s="75">
        <v>2</v>
      </c>
      <c r="AO10" s="30">
        <v>18</v>
      </c>
      <c r="AP10" s="30">
        <v>33</v>
      </c>
      <c r="AQ10" s="30" t="s">
        <v>167</v>
      </c>
      <c r="AR10" s="26">
        <v>3.4</v>
      </c>
      <c r="AS10" s="26">
        <v>0.9</v>
      </c>
      <c r="AT10" s="26">
        <v>7</v>
      </c>
      <c r="AU10" s="26">
        <v>12</v>
      </c>
      <c r="AV10" s="26">
        <v>10</v>
      </c>
      <c r="AW10" s="26"/>
      <c r="AX10" s="34"/>
      <c r="AY10" s="50" t="s">
        <v>19</v>
      </c>
      <c r="AZ10" s="77"/>
      <c r="BA10" s="32">
        <v>16</v>
      </c>
      <c r="BB10" s="30">
        <v>30.5</v>
      </c>
      <c r="BC10" s="30" t="s">
        <v>162</v>
      </c>
      <c r="BD10" s="85">
        <f t="shared" ref="BD10:BD73" si="18">IF($BD$6=$BA$6,BA10,IF($BD$6=$BB$6,BB10,IF($BD$6=$BC$6,BC10,"")))</f>
        <v>16</v>
      </c>
      <c r="BE10" s="51">
        <v>2</v>
      </c>
      <c r="BF10" s="26">
        <v>3.7</v>
      </c>
      <c r="BG10" s="26">
        <v>0.95</v>
      </c>
      <c r="BH10" s="86">
        <f t="shared" ref="BH10:BH73" si="19">IF($BH$6=$BF$6,BF10,IF($BH$6=$BG$6,BG10,""))</f>
        <v>3.7</v>
      </c>
      <c r="BI10" s="51">
        <v>1</v>
      </c>
      <c r="BJ10" s="26">
        <v>8.4</v>
      </c>
      <c r="BK10" s="26">
        <v>15.5</v>
      </c>
      <c r="BL10" s="26">
        <v>15.5</v>
      </c>
      <c r="BM10" s="86">
        <f t="shared" ref="BM10:BM73" si="20">IF($BM$6=$BJ$6,BJ10,IF($BM$6=$BK$6,BK10,IF($BM$6=$BL$6,BL10,"")))</f>
        <v>8.4</v>
      </c>
      <c r="BN10" s="51">
        <v>1.5</v>
      </c>
      <c r="BO10" s="32">
        <v>2</v>
      </c>
      <c r="BP10" s="32">
        <v>2</v>
      </c>
      <c r="BQ10" s="32">
        <v>2</v>
      </c>
      <c r="BR10" s="32">
        <v>1.5</v>
      </c>
      <c r="BS10" s="32">
        <v>1</v>
      </c>
      <c r="BT10" s="32">
        <v>1.5</v>
      </c>
      <c r="BU10" s="32">
        <v>2.5</v>
      </c>
      <c r="BV10" s="32">
        <v>2</v>
      </c>
      <c r="BW10" s="32">
        <v>3</v>
      </c>
      <c r="BX10" s="32">
        <v>2</v>
      </c>
      <c r="BY10" s="32">
        <v>1</v>
      </c>
      <c r="BZ10" s="81">
        <f t="shared" ref="BZ10:BZ81" si="21">SUM(BN10:BY10,BE10,BI10)</f>
        <v>25</v>
      </c>
      <c r="CA10" s="82">
        <f t="shared" ref="CA10:CA81" si="22">ROUND(BZ10,0)</f>
        <v>25</v>
      </c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</row>
    <row r="11" spans="1:163" ht="29.45" customHeight="1">
      <c r="A11" s="20">
        <v>4</v>
      </c>
      <c r="B11" s="21"/>
      <c r="C11" s="62"/>
      <c r="D11" s="23">
        <f t="shared" si="0"/>
        <v>16.5</v>
      </c>
      <c r="E11" s="23">
        <f t="shared" si="1"/>
        <v>1.5</v>
      </c>
      <c r="F11" s="23">
        <f t="shared" si="2"/>
        <v>3.9</v>
      </c>
      <c r="G11" s="23">
        <f t="shared" si="3"/>
        <v>2</v>
      </c>
      <c r="H11" s="23">
        <f t="shared" si="4"/>
        <v>8.6</v>
      </c>
      <c r="I11" s="23">
        <f t="shared" si="5"/>
        <v>2</v>
      </c>
      <c r="J11" s="23">
        <f t="shared" si="6"/>
        <v>1.5</v>
      </c>
      <c r="K11" s="23">
        <f t="shared" si="7"/>
        <v>2</v>
      </c>
      <c r="L11" s="23">
        <f t="shared" si="8"/>
        <v>1.5</v>
      </c>
      <c r="M11" s="23">
        <f t="shared" si="9"/>
        <v>2</v>
      </c>
      <c r="N11" s="23">
        <f t="shared" si="10"/>
        <v>1.5</v>
      </c>
      <c r="O11" s="23">
        <f t="shared" si="11"/>
        <v>2</v>
      </c>
      <c r="P11" s="23">
        <f t="shared" si="12"/>
        <v>2.5</v>
      </c>
      <c r="Q11" s="23">
        <f t="shared" si="13"/>
        <v>3</v>
      </c>
      <c r="R11" s="23">
        <f t="shared" si="14"/>
        <v>3</v>
      </c>
      <c r="S11" s="23">
        <f t="shared" si="15"/>
        <v>2</v>
      </c>
      <c r="T11" s="23">
        <f t="shared" si="16"/>
        <v>1.5</v>
      </c>
      <c r="U11" s="24">
        <f t="shared" si="17"/>
        <v>28</v>
      </c>
      <c r="V11" s="22">
        <v>28</v>
      </c>
      <c r="W11" s="90"/>
      <c r="X11" s="91"/>
      <c r="Y11" s="91"/>
      <c r="Z11" s="91"/>
      <c r="AA11" s="8"/>
      <c r="AB11" s="8"/>
      <c r="AC11" s="8"/>
      <c r="AD11" s="8"/>
      <c r="AE11" s="75">
        <v>2.5</v>
      </c>
      <c r="AF11" s="30">
        <v>15.5</v>
      </c>
      <c r="AG11" s="30">
        <v>30</v>
      </c>
      <c r="AH11" s="30" t="s">
        <v>161</v>
      </c>
      <c r="AI11" s="26">
        <v>4</v>
      </c>
      <c r="AJ11" s="26">
        <v>1.1000000000000001</v>
      </c>
      <c r="AK11" s="26">
        <v>8.8000000000000007</v>
      </c>
      <c r="AL11" s="26">
        <v>16.5</v>
      </c>
      <c r="AM11" s="26">
        <v>20</v>
      </c>
      <c r="AN11" s="75">
        <v>2.5</v>
      </c>
      <c r="AO11" s="30">
        <v>17.5</v>
      </c>
      <c r="AP11" s="30">
        <v>32.5</v>
      </c>
      <c r="AQ11" s="30" t="s">
        <v>168</v>
      </c>
      <c r="AR11" s="26">
        <v>3.5</v>
      </c>
      <c r="AS11" s="26">
        <v>0.95</v>
      </c>
      <c r="AT11" s="26">
        <v>7.2</v>
      </c>
      <c r="AU11" s="26">
        <v>12.5</v>
      </c>
      <c r="AV11" s="26">
        <v>12.5</v>
      </c>
      <c r="AW11" s="26"/>
      <c r="AY11" s="50" t="s">
        <v>20</v>
      </c>
      <c r="AZ11" s="77"/>
      <c r="BA11" s="32">
        <v>17</v>
      </c>
      <c r="BB11" s="30">
        <v>31.5</v>
      </c>
      <c r="BC11" s="30" t="s">
        <v>164</v>
      </c>
      <c r="BD11" s="85">
        <f t="shared" si="18"/>
        <v>17</v>
      </c>
      <c r="BE11" s="51">
        <v>1</v>
      </c>
      <c r="BF11" s="26">
        <v>3.8</v>
      </c>
      <c r="BG11" s="26">
        <v>1</v>
      </c>
      <c r="BH11" s="86">
        <f t="shared" si="19"/>
        <v>3.8</v>
      </c>
      <c r="BI11" s="51">
        <v>1.5</v>
      </c>
      <c r="BJ11" s="26">
        <v>8.6</v>
      </c>
      <c r="BK11" s="26">
        <v>16</v>
      </c>
      <c r="BL11" s="26">
        <v>17.5</v>
      </c>
      <c r="BM11" s="86">
        <f t="shared" si="20"/>
        <v>8.6</v>
      </c>
      <c r="BN11" s="51">
        <v>2</v>
      </c>
      <c r="BO11" s="32">
        <v>1</v>
      </c>
      <c r="BP11" s="32">
        <v>2.5</v>
      </c>
      <c r="BQ11" s="32">
        <v>1</v>
      </c>
      <c r="BR11" s="32">
        <v>2</v>
      </c>
      <c r="BS11" s="32">
        <v>2</v>
      </c>
      <c r="BT11" s="32">
        <v>2</v>
      </c>
      <c r="BU11" s="32">
        <v>2</v>
      </c>
      <c r="BV11" s="32">
        <v>2.5</v>
      </c>
      <c r="BW11" s="32">
        <v>2</v>
      </c>
      <c r="BX11" s="32">
        <v>2</v>
      </c>
      <c r="BY11" s="32">
        <v>1.5</v>
      </c>
      <c r="BZ11" s="81">
        <f t="shared" si="21"/>
        <v>25</v>
      </c>
      <c r="CA11" s="82">
        <f t="shared" si="22"/>
        <v>25</v>
      </c>
    </row>
    <row r="12" spans="1:163" s="4" customFormat="1" ht="29.45" customHeight="1">
      <c r="A12" s="20">
        <v>5</v>
      </c>
      <c r="B12" s="21"/>
      <c r="C12" s="62"/>
      <c r="D12" s="23">
        <f t="shared" si="0"/>
        <v>16</v>
      </c>
      <c r="E12" s="23">
        <f t="shared" si="1"/>
        <v>2</v>
      </c>
      <c r="F12" s="23">
        <f t="shared" si="2"/>
        <v>4</v>
      </c>
      <c r="G12" s="23">
        <f t="shared" si="3"/>
        <v>2.5</v>
      </c>
      <c r="H12" s="23">
        <f t="shared" si="4"/>
        <v>8.4</v>
      </c>
      <c r="I12" s="23">
        <f t="shared" si="5"/>
        <v>1.5</v>
      </c>
      <c r="J12" s="23">
        <f t="shared" si="6"/>
        <v>2</v>
      </c>
      <c r="K12" s="23">
        <f t="shared" si="7"/>
        <v>2</v>
      </c>
      <c r="L12" s="23">
        <f t="shared" si="8"/>
        <v>1.5</v>
      </c>
      <c r="M12" s="23">
        <f t="shared" si="9"/>
        <v>2</v>
      </c>
      <c r="N12" s="23">
        <f t="shared" si="10"/>
        <v>1.5</v>
      </c>
      <c r="O12" s="23">
        <f t="shared" si="11"/>
        <v>2.5</v>
      </c>
      <c r="P12" s="23">
        <f t="shared" si="12"/>
        <v>3</v>
      </c>
      <c r="Q12" s="23">
        <f t="shared" si="13"/>
        <v>2.5</v>
      </c>
      <c r="R12" s="23">
        <f t="shared" si="14"/>
        <v>2.5</v>
      </c>
      <c r="S12" s="23">
        <f t="shared" si="15"/>
        <v>1.5</v>
      </c>
      <c r="T12" s="23">
        <f t="shared" si="16"/>
        <v>2</v>
      </c>
      <c r="U12" s="24">
        <f t="shared" si="17"/>
        <v>29</v>
      </c>
      <c r="V12" s="22">
        <v>29</v>
      </c>
      <c r="W12" s="92" t="s">
        <v>184</v>
      </c>
      <c r="X12" s="93"/>
      <c r="Y12" s="93"/>
      <c r="Z12" s="93"/>
      <c r="AA12" s="8"/>
      <c r="AB12" s="8"/>
      <c r="AC12" s="8"/>
      <c r="AD12" s="8"/>
      <c r="AE12" s="75">
        <v>3</v>
      </c>
      <c r="AF12" s="30">
        <v>15</v>
      </c>
      <c r="AG12" s="30">
        <v>29.5</v>
      </c>
      <c r="AH12" s="30" t="s">
        <v>160</v>
      </c>
      <c r="AI12" s="26">
        <v>4.0999999999999996</v>
      </c>
      <c r="AJ12" s="26">
        <v>1.1499999999999999</v>
      </c>
      <c r="AK12" s="26">
        <v>9</v>
      </c>
      <c r="AL12" s="26">
        <v>17</v>
      </c>
      <c r="AM12" s="26">
        <v>25</v>
      </c>
      <c r="AN12" s="75">
        <v>3</v>
      </c>
      <c r="AO12" s="30">
        <v>17</v>
      </c>
      <c r="AP12" s="30">
        <v>32</v>
      </c>
      <c r="AQ12" s="30" t="s">
        <v>169</v>
      </c>
      <c r="AR12" s="26">
        <v>3.6</v>
      </c>
      <c r="AS12" s="26">
        <v>1</v>
      </c>
      <c r="AT12" s="26">
        <v>7.4</v>
      </c>
      <c r="AU12" s="26">
        <v>13</v>
      </c>
      <c r="AV12" s="26">
        <v>15</v>
      </c>
      <c r="AW12" s="26"/>
      <c r="AX12" s="34"/>
      <c r="AY12" s="50">
        <v>26</v>
      </c>
      <c r="AZ12" s="77"/>
      <c r="BA12" s="32">
        <v>16</v>
      </c>
      <c r="BB12" s="30">
        <v>30.5</v>
      </c>
      <c r="BC12" s="30" t="s">
        <v>162</v>
      </c>
      <c r="BD12" s="85">
        <f t="shared" si="18"/>
        <v>16</v>
      </c>
      <c r="BE12" s="51">
        <v>2</v>
      </c>
      <c r="BF12" s="26">
        <v>3.8</v>
      </c>
      <c r="BG12" s="26">
        <v>1</v>
      </c>
      <c r="BH12" s="86">
        <f t="shared" si="19"/>
        <v>3.8</v>
      </c>
      <c r="BI12" s="51">
        <v>1.5</v>
      </c>
      <c r="BJ12" s="26">
        <v>8.8000000000000007</v>
      </c>
      <c r="BK12" s="26">
        <v>16.5</v>
      </c>
      <c r="BL12" s="26">
        <v>20</v>
      </c>
      <c r="BM12" s="86">
        <f t="shared" si="20"/>
        <v>8.8000000000000007</v>
      </c>
      <c r="BN12" s="51">
        <v>2.5</v>
      </c>
      <c r="BO12" s="32">
        <v>1.5</v>
      </c>
      <c r="BP12" s="32">
        <v>2</v>
      </c>
      <c r="BQ12" s="32">
        <v>1.5</v>
      </c>
      <c r="BR12" s="32">
        <v>1.5</v>
      </c>
      <c r="BS12" s="32">
        <v>1.5</v>
      </c>
      <c r="BT12" s="32">
        <v>2</v>
      </c>
      <c r="BU12" s="32">
        <v>2</v>
      </c>
      <c r="BV12" s="32">
        <v>3</v>
      </c>
      <c r="BW12" s="32">
        <v>2.5</v>
      </c>
      <c r="BX12" s="32">
        <v>1.5</v>
      </c>
      <c r="BY12" s="32">
        <v>1</v>
      </c>
      <c r="BZ12" s="81">
        <f t="shared" si="21"/>
        <v>26</v>
      </c>
      <c r="CA12" s="82">
        <f t="shared" si="22"/>
        <v>26</v>
      </c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</row>
    <row r="13" spans="1:163" ht="29.45" customHeight="1">
      <c r="A13" s="20">
        <v>6</v>
      </c>
      <c r="B13" s="21"/>
      <c r="C13" s="62"/>
      <c r="D13" s="23">
        <f t="shared" si="0"/>
        <v>16</v>
      </c>
      <c r="E13" s="23">
        <f t="shared" si="1"/>
        <v>2</v>
      </c>
      <c r="F13" s="23">
        <f t="shared" si="2"/>
        <v>3.9</v>
      </c>
      <c r="G13" s="23">
        <f t="shared" si="3"/>
        <v>2</v>
      </c>
      <c r="H13" s="23">
        <f t="shared" si="4"/>
        <v>8.6</v>
      </c>
      <c r="I13" s="23">
        <f t="shared" si="5"/>
        <v>2</v>
      </c>
      <c r="J13" s="23">
        <f t="shared" si="6"/>
        <v>1.5</v>
      </c>
      <c r="K13" s="23">
        <f t="shared" si="7"/>
        <v>2.5</v>
      </c>
      <c r="L13" s="23">
        <f t="shared" si="8"/>
        <v>1.5</v>
      </c>
      <c r="M13" s="23">
        <f t="shared" si="9"/>
        <v>2</v>
      </c>
      <c r="N13" s="23">
        <f t="shared" si="10"/>
        <v>1.5</v>
      </c>
      <c r="O13" s="23">
        <f t="shared" si="11"/>
        <v>2.5</v>
      </c>
      <c r="P13" s="23">
        <f t="shared" si="12"/>
        <v>2</v>
      </c>
      <c r="Q13" s="23">
        <f t="shared" si="13"/>
        <v>3.5</v>
      </c>
      <c r="R13" s="23">
        <f t="shared" si="14"/>
        <v>3</v>
      </c>
      <c r="S13" s="23">
        <f t="shared" si="15"/>
        <v>2.5</v>
      </c>
      <c r="T13" s="23">
        <f t="shared" si="16"/>
        <v>1.5</v>
      </c>
      <c r="U13" s="24">
        <f t="shared" si="17"/>
        <v>30</v>
      </c>
      <c r="V13" s="22">
        <v>30</v>
      </c>
      <c r="W13" s="92"/>
      <c r="X13" s="93"/>
      <c r="Y13" s="93"/>
      <c r="Z13" s="93"/>
      <c r="AA13" s="8"/>
      <c r="AB13" s="8"/>
      <c r="AC13" s="8"/>
      <c r="AD13" s="8"/>
      <c r="AE13" s="75">
        <v>3.5</v>
      </c>
      <c r="AF13" s="30">
        <v>14.5</v>
      </c>
      <c r="AG13" s="30">
        <v>29</v>
      </c>
      <c r="AH13" s="30" t="s">
        <v>159</v>
      </c>
      <c r="AI13" s="26">
        <v>4.2</v>
      </c>
      <c r="AJ13" s="26">
        <v>1.2</v>
      </c>
      <c r="AK13" s="26">
        <v>9.1999999999999993</v>
      </c>
      <c r="AL13" s="26">
        <v>17.5</v>
      </c>
      <c r="AM13" s="26">
        <v>30</v>
      </c>
      <c r="AN13" s="75">
        <v>3.5</v>
      </c>
      <c r="AO13" s="30">
        <v>16.5</v>
      </c>
      <c r="AP13" s="30">
        <v>31.5</v>
      </c>
      <c r="AQ13" s="30" t="s">
        <v>170</v>
      </c>
      <c r="AR13" s="26">
        <v>3.7</v>
      </c>
      <c r="AS13" s="26">
        <v>1.05</v>
      </c>
      <c r="AT13" s="26">
        <v>7.6</v>
      </c>
      <c r="AU13" s="26">
        <v>13.5</v>
      </c>
      <c r="AV13" s="26">
        <v>17.5</v>
      </c>
      <c r="AW13" s="26"/>
      <c r="AY13" s="50" t="s">
        <v>21</v>
      </c>
      <c r="AZ13" s="77"/>
      <c r="BA13" s="32">
        <v>15</v>
      </c>
      <c r="BB13" s="30">
        <v>30</v>
      </c>
      <c r="BC13" s="30" t="s">
        <v>161</v>
      </c>
      <c r="BD13" s="85">
        <f t="shared" si="18"/>
        <v>15</v>
      </c>
      <c r="BE13" s="51">
        <v>2.5</v>
      </c>
      <c r="BF13" s="26">
        <v>3.8</v>
      </c>
      <c r="BG13" s="26">
        <v>1</v>
      </c>
      <c r="BH13" s="86">
        <f t="shared" si="19"/>
        <v>3.8</v>
      </c>
      <c r="BI13" s="51">
        <v>1.5</v>
      </c>
      <c r="BJ13" s="26">
        <v>8.6</v>
      </c>
      <c r="BK13" s="26">
        <v>16</v>
      </c>
      <c r="BL13" s="26">
        <v>17.5</v>
      </c>
      <c r="BM13" s="86">
        <f t="shared" si="20"/>
        <v>8.6</v>
      </c>
      <c r="BN13" s="51">
        <v>2</v>
      </c>
      <c r="BO13" s="32">
        <v>2</v>
      </c>
      <c r="BP13" s="32">
        <v>1.5</v>
      </c>
      <c r="BQ13" s="32">
        <v>1.5</v>
      </c>
      <c r="BR13" s="32">
        <v>2</v>
      </c>
      <c r="BS13" s="32">
        <v>1.5</v>
      </c>
      <c r="BT13" s="32">
        <v>2.5</v>
      </c>
      <c r="BU13" s="32">
        <v>2.5</v>
      </c>
      <c r="BV13" s="32">
        <v>2</v>
      </c>
      <c r="BW13" s="32">
        <v>2</v>
      </c>
      <c r="BX13" s="32">
        <v>1.5</v>
      </c>
      <c r="BY13" s="32">
        <v>1</v>
      </c>
      <c r="BZ13" s="81">
        <f t="shared" si="21"/>
        <v>26</v>
      </c>
      <c r="CA13" s="82">
        <f t="shared" si="22"/>
        <v>26</v>
      </c>
    </row>
    <row r="14" spans="1:163" s="4" customFormat="1" ht="29.45" customHeight="1">
      <c r="A14" s="20">
        <v>7</v>
      </c>
      <c r="B14" s="21"/>
      <c r="C14" s="62"/>
      <c r="D14" s="23" t="str">
        <f t="shared" si="0"/>
        <v/>
      </c>
      <c r="E14" s="23" t="str">
        <f t="shared" si="1"/>
        <v/>
      </c>
      <c r="F14" s="23" t="str">
        <f t="shared" si="2"/>
        <v/>
      </c>
      <c r="G14" s="23" t="str">
        <f t="shared" si="3"/>
        <v/>
      </c>
      <c r="H14" s="23" t="str">
        <f t="shared" si="4"/>
        <v/>
      </c>
      <c r="I14" s="23" t="str">
        <f t="shared" si="5"/>
        <v/>
      </c>
      <c r="J14" s="23" t="str">
        <f t="shared" si="6"/>
        <v/>
      </c>
      <c r="K14" s="23" t="str">
        <f t="shared" si="7"/>
        <v/>
      </c>
      <c r="L14" s="23" t="str">
        <f t="shared" si="8"/>
        <v/>
      </c>
      <c r="M14" s="23" t="str">
        <f t="shared" si="9"/>
        <v/>
      </c>
      <c r="N14" s="23" t="str">
        <f t="shared" si="10"/>
        <v/>
      </c>
      <c r="O14" s="23" t="str">
        <f t="shared" si="11"/>
        <v/>
      </c>
      <c r="P14" s="23" t="str">
        <f t="shared" si="12"/>
        <v/>
      </c>
      <c r="Q14" s="23" t="str">
        <f t="shared" si="13"/>
        <v/>
      </c>
      <c r="R14" s="23" t="str">
        <f t="shared" si="14"/>
        <v/>
      </c>
      <c r="S14" s="23" t="str">
        <f t="shared" si="15"/>
        <v/>
      </c>
      <c r="T14" s="23" t="str">
        <f t="shared" si="16"/>
        <v/>
      </c>
      <c r="U14" s="24">
        <f t="shared" si="17"/>
        <v>0</v>
      </c>
      <c r="V14" s="22"/>
      <c r="W14" s="14"/>
      <c r="X14" s="14"/>
      <c r="Y14" s="14"/>
      <c r="Z14" s="14"/>
      <c r="AA14" s="8"/>
      <c r="AB14" s="8"/>
      <c r="AC14" s="8"/>
      <c r="AD14" s="8"/>
      <c r="AE14" s="75">
        <v>4</v>
      </c>
      <c r="AF14" s="30">
        <v>14</v>
      </c>
      <c r="AG14" s="30">
        <v>28.5</v>
      </c>
      <c r="AH14" s="30" t="s">
        <v>158</v>
      </c>
      <c r="AI14" s="26">
        <v>4.3</v>
      </c>
      <c r="AJ14" s="26">
        <v>1.25</v>
      </c>
      <c r="AK14" s="26">
        <v>9.4</v>
      </c>
      <c r="AL14" s="26">
        <v>18</v>
      </c>
      <c r="AM14" s="26">
        <v>35</v>
      </c>
      <c r="AN14" s="75">
        <v>4</v>
      </c>
      <c r="AO14" s="30">
        <v>16</v>
      </c>
      <c r="AP14" s="30">
        <v>31</v>
      </c>
      <c r="AQ14" s="30" t="s">
        <v>171</v>
      </c>
      <c r="AR14" s="26">
        <v>3.8</v>
      </c>
      <c r="AS14" s="26">
        <v>1.1000000000000001</v>
      </c>
      <c r="AT14" s="26">
        <v>7.8</v>
      </c>
      <c r="AU14" s="26">
        <v>14</v>
      </c>
      <c r="AV14" s="26">
        <v>20</v>
      </c>
      <c r="AW14" s="26"/>
      <c r="AX14" s="34"/>
      <c r="AY14" s="50" t="s">
        <v>22</v>
      </c>
      <c r="AZ14" s="77"/>
      <c r="BA14" s="32">
        <v>15.5</v>
      </c>
      <c r="BB14" s="30">
        <v>31</v>
      </c>
      <c r="BC14" s="30" t="s">
        <v>163</v>
      </c>
      <c r="BD14" s="85">
        <f t="shared" si="18"/>
        <v>15.5</v>
      </c>
      <c r="BE14" s="51">
        <v>1.5</v>
      </c>
      <c r="BF14" s="26">
        <v>3.9</v>
      </c>
      <c r="BG14" s="26">
        <v>1.05</v>
      </c>
      <c r="BH14" s="86">
        <f t="shared" si="19"/>
        <v>3.9</v>
      </c>
      <c r="BI14" s="51">
        <v>2</v>
      </c>
      <c r="BJ14" s="26">
        <v>8.8000000000000007</v>
      </c>
      <c r="BK14" s="26">
        <v>16.5</v>
      </c>
      <c r="BL14" s="26">
        <v>20</v>
      </c>
      <c r="BM14" s="86">
        <f t="shared" si="20"/>
        <v>8.8000000000000007</v>
      </c>
      <c r="BN14" s="51">
        <v>2.5</v>
      </c>
      <c r="BO14" s="32">
        <v>1.5</v>
      </c>
      <c r="BP14" s="32">
        <v>2</v>
      </c>
      <c r="BQ14" s="32">
        <v>1</v>
      </c>
      <c r="BR14" s="32">
        <v>3</v>
      </c>
      <c r="BS14" s="32">
        <v>2</v>
      </c>
      <c r="BT14" s="32">
        <v>2</v>
      </c>
      <c r="BU14" s="32">
        <v>2</v>
      </c>
      <c r="BV14" s="32">
        <v>2.5</v>
      </c>
      <c r="BW14" s="32">
        <v>1.5</v>
      </c>
      <c r="BX14" s="32">
        <v>1.5</v>
      </c>
      <c r="BY14" s="32">
        <v>1</v>
      </c>
      <c r="BZ14" s="81">
        <f t="shared" si="21"/>
        <v>26</v>
      </c>
      <c r="CA14" s="82">
        <f t="shared" si="22"/>
        <v>26</v>
      </c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</row>
    <row r="15" spans="1:163" ht="29.45" customHeight="1">
      <c r="A15" s="20">
        <v>8</v>
      </c>
      <c r="B15" s="21"/>
      <c r="C15" s="62"/>
      <c r="D15" s="23" t="str">
        <f t="shared" si="0"/>
        <v/>
      </c>
      <c r="E15" s="23" t="str">
        <f t="shared" si="1"/>
        <v/>
      </c>
      <c r="F15" s="23" t="str">
        <f t="shared" si="2"/>
        <v/>
      </c>
      <c r="G15" s="23" t="str">
        <f t="shared" si="3"/>
        <v/>
      </c>
      <c r="H15" s="23" t="str">
        <f t="shared" si="4"/>
        <v/>
      </c>
      <c r="I15" s="23" t="str">
        <f t="shared" si="5"/>
        <v/>
      </c>
      <c r="J15" s="23" t="str">
        <f t="shared" si="6"/>
        <v/>
      </c>
      <c r="K15" s="23" t="str">
        <f t="shared" si="7"/>
        <v/>
      </c>
      <c r="L15" s="23" t="str">
        <f t="shared" si="8"/>
        <v/>
      </c>
      <c r="M15" s="23" t="str">
        <f t="shared" si="9"/>
        <v/>
      </c>
      <c r="N15" s="23" t="str">
        <f t="shared" si="10"/>
        <v/>
      </c>
      <c r="O15" s="23" t="str">
        <f t="shared" si="11"/>
        <v/>
      </c>
      <c r="P15" s="23" t="str">
        <f t="shared" si="12"/>
        <v/>
      </c>
      <c r="Q15" s="23" t="str">
        <f t="shared" si="13"/>
        <v/>
      </c>
      <c r="R15" s="23" t="str">
        <f t="shared" si="14"/>
        <v/>
      </c>
      <c r="S15" s="23" t="str">
        <f t="shared" si="15"/>
        <v/>
      </c>
      <c r="T15" s="23" t="str">
        <f t="shared" si="16"/>
        <v/>
      </c>
      <c r="U15" s="24">
        <f t="shared" si="17"/>
        <v>0</v>
      </c>
      <c r="V15" s="22"/>
      <c r="W15" s="14"/>
      <c r="X15" s="14"/>
      <c r="Y15" s="14"/>
      <c r="Z15" s="14"/>
      <c r="AA15" s="8"/>
      <c r="AB15" s="8"/>
      <c r="AC15" s="8"/>
      <c r="AD15" s="8"/>
      <c r="AE15" s="75">
        <v>4.5</v>
      </c>
      <c r="AF15" s="30">
        <v>13.5</v>
      </c>
      <c r="AG15" s="30">
        <v>28</v>
      </c>
      <c r="AH15" s="30" t="s">
        <v>157</v>
      </c>
      <c r="AI15" s="26">
        <v>4.4000000000000004</v>
      </c>
      <c r="AJ15" s="26">
        <v>1.3</v>
      </c>
      <c r="AK15" s="26">
        <v>9.6</v>
      </c>
      <c r="AL15" s="26">
        <v>18.5</v>
      </c>
      <c r="AM15" s="26">
        <v>37.5</v>
      </c>
      <c r="AN15" s="75">
        <v>4.5</v>
      </c>
      <c r="AO15" s="30">
        <v>15.5</v>
      </c>
      <c r="AP15" s="30">
        <v>30.5</v>
      </c>
      <c r="AQ15" s="30" t="s">
        <v>172</v>
      </c>
      <c r="AR15" s="26">
        <v>3.9</v>
      </c>
      <c r="AS15" s="26">
        <v>1.1499999999999999</v>
      </c>
      <c r="AT15" s="26">
        <v>8</v>
      </c>
      <c r="AU15" s="26">
        <v>14.5</v>
      </c>
      <c r="AV15" s="26">
        <v>22.5</v>
      </c>
      <c r="AW15" s="26"/>
      <c r="AY15" s="50">
        <v>27</v>
      </c>
      <c r="AZ15" s="77"/>
      <c r="BA15" s="32">
        <v>16</v>
      </c>
      <c r="BB15" s="30">
        <v>30.5</v>
      </c>
      <c r="BC15" s="30" t="s">
        <v>162</v>
      </c>
      <c r="BD15" s="85">
        <f t="shared" si="18"/>
        <v>16</v>
      </c>
      <c r="BE15" s="51">
        <v>2</v>
      </c>
      <c r="BF15" s="26">
        <v>3.9</v>
      </c>
      <c r="BG15" s="26">
        <v>1.05</v>
      </c>
      <c r="BH15" s="86">
        <f t="shared" si="19"/>
        <v>3.9</v>
      </c>
      <c r="BI15" s="51">
        <v>2</v>
      </c>
      <c r="BJ15" s="26">
        <v>8.6</v>
      </c>
      <c r="BK15" s="26">
        <v>16</v>
      </c>
      <c r="BL15" s="26">
        <v>17.5</v>
      </c>
      <c r="BM15" s="86">
        <f t="shared" si="20"/>
        <v>8.6</v>
      </c>
      <c r="BN15" s="51">
        <v>2</v>
      </c>
      <c r="BO15" s="32">
        <v>1.5</v>
      </c>
      <c r="BP15" s="32">
        <v>2</v>
      </c>
      <c r="BQ15" s="32">
        <v>2</v>
      </c>
      <c r="BR15" s="32">
        <v>2</v>
      </c>
      <c r="BS15" s="32">
        <v>2</v>
      </c>
      <c r="BT15" s="32">
        <v>2.5</v>
      </c>
      <c r="BU15" s="32">
        <v>2</v>
      </c>
      <c r="BV15" s="32">
        <v>2.5</v>
      </c>
      <c r="BW15" s="32">
        <v>1.5</v>
      </c>
      <c r="BX15" s="32">
        <v>1.5</v>
      </c>
      <c r="BY15" s="32">
        <v>1.5</v>
      </c>
      <c r="BZ15" s="81">
        <f t="shared" si="21"/>
        <v>27</v>
      </c>
      <c r="CA15" s="82">
        <f t="shared" si="22"/>
        <v>27</v>
      </c>
    </row>
    <row r="16" spans="1:163" s="4" customFormat="1" ht="29.45" customHeight="1">
      <c r="A16" s="20">
        <v>9</v>
      </c>
      <c r="B16" s="21"/>
      <c r="C16" s="62"/>
      <c r="D16" s="23" t="str">
        <f t="shared" si="0"/>
        <v/>
      </c>
      <c r="E16" s="23" t="str">
        <f t="shared" si="1"/>
        <v/>
      </c>
      <c r="F16" s="23" t="str">
        <f t="shared" si="2"/>
        <v/>
      </c>
      <c r="G16" s="23" t="str">
        <f t="shared" si="3"/>
        <v/>
      </c>
      <c r="H16" s="23" t="str">
        <f t="shared" si="4"/>
        <v/>
      </c>
      <c r="I16" s="23" t="str">
        <f t="shared" si="5"/>
        <v/>
      </c>
      <c r="J16" s="23" t="str">
        <f t="shared" si="6"/>
        <v/>
      </c>
      <c r="K16" s="23" t="str">
        <f t="shared" si="7"/>
        <v/>
      </c>
      <c r="L16" s="23" t="str">
        <f t="shared" si="8"/>
        <v/>
      </c>
      <c r="M16" s="23" t="str">
        <f t="shared" si="9"/>
        <v/>
      </c>
      <c r="N16" s="23" t="str">
        <f t="shared" si="10"/>
        <v/>
      </c>
      <c r="O16" s="23" t="str">
        <f t="shared" si="11"/>
        <v/>
      </c>
      <c r="P16" s="23" t="str">
        <f t="shared" si="12"/>
        <v/>
      </c>
      <c r="Q16" s="23" t="str">
        <f t="shared" si="13"/>
        <v/>
      </c>
      <c r="R16" s="23" t="str">
        <f t="shared" si="14"/>
        <v/>
      </c>
      <c r="S16" s="23" t="str">
        <f t="shared" si="15"/>
        <v/>
      </c>
      <c r="T16" s="23" t="str">
        <f t="shared" si="16"/>
        <v/>
      </c>
      <c r="U16" s="24">
        <f t="shared" si="17"/>
        <v>0</v>
      </c>
      <c r="V16" s="22"/>
      <c r="W16" s="14"/>
      <c r="X16" s="14"/>
      <c r="Y16" s="14"/>
      <c r="Z16" s="14"/>
      <c r="AA16" s="8"/>
      <c r="AB16" s="8"/>
      <c r="AC16" s="8"/>
      <c r="AD16" s="8"/>
      <c r="AE16" s="75">
        <v>5</v>
      </c>
      <c r="AF16" s="30">
        <v>13</v>
      </c>
      <c r="AG16" s="30">
        <v>27.5</v>
      </c>
      <c r="AH16" s="30" t="s">
        <v>156</v>
      </c>
      <c r="AI16" s="26">
        <v>4.5</v>
      </c>
      <c r="AJ16" s="26">
        <v>1.35</v>
      </c>
      <c r="AK16" s="26">
        <v>9.8000000000000007</v>
      </c>
      <c r="AL16" s="26">
        <v>19</v>
      </c>
      <c r="AM16" s="26">
        <v>40</v>
      </c>
      <c r="AN16" s="75">
        <v>5</v>
      </c>
      <c r="AO16" s="30">
        <v>15</v>
      </c>
      <c r="AP16" s="30">
        <v>30</v>
      </c>
      <c r="AQ16" s="30" t="s">
        <v>173</v>
      </c>
      <c r="AR16" s="26">
        <v>4</v>
      </c>
      <c r="AS16" s="26">
        <v>1.2</v>
      </c>
      <c r="AT16" s="26">
        <v>8.1999999999999993</v>
      </c>
      <c r="AU16" s="26">
        <v>15</v>
      </c>
      <c r="AV16" s="26">
        <v>25</v>
      </c>
      <c r="AW16" s="26"/>
      <c r="AX16" s="34"/>
      <c r="AY16" s="50" t="s">
        <v>23</v>
      </c>
      <c r="AZ16" s="77"/>
      <c r="BA16" s="32">
        <v>15.5</v>
      </c>
      <c r="BB16" s="30">
        <v>30</v>
      </c>
      <c r="BC16" s="30" t="s">
        <v>161</v>
      </c>
      <c r="BD16" s="85">
        <f t="shared" si="18"/>
        <v>15.5</v>
      </c>
      <c r="BE16" s="51">
        <v>2.5</v>
      </c>
      <c r="BF16" s="26">
        <v>3.9</v>
      </c>
      <c r="BG16" s="26">
        <v>1.05</v>
      </c>
      <c r="BH16" s="86">
        <f t="shared" si="19"/>
        <v>3.9</v>
      </c>
      <c r="BI16" s="51">
        <v>2</v>
      </c>
      <c r="BJ16" s="26">
        <v>8.4</v>
      </c>
      <c r="BK16" s="26">
        <v>15.5</v>
      </c>
      <c r="BL16" s="26">
        <v>15.5</v>
      </c>
      <c r="BM16" s="86">
        <f t="shared" si="20"/>
        <v>8.4</v>
      </c>
      <c r="BN16" s="51">
        <v>1.5</v>
      </c>
      <c r="BO16" s="32">
        <v>1</v>
      </c>
      <c r="BP16" s="32">
        <v>2.5</v>
      </c>
      <c r="BQ16" s="32">
        <v>1.5</v>
      </c>
      <c r="BR16" s="32">
        <v>2.5</v>
      </c>
      <c r="BS16" s="32">
        <v>1</v>
      </c>
      <c r="BT16" s="32">
        <v>3</v>
      </c>
      <c r="BU16" s="32">
        <v>2</v>
      </c>
      <c r="BV16" s="32">
        <v>3</v>
      </c>
      <c r="BW16" s="32">
        <v>2</v>
      </c>
      <c r="BX16" s="32">
        <v>1.5</v>
      </c>
      <c r="BY16" s="32">
        <v>1</v>
      </c>
      <c r="BZ16" s="81">
        <f t="shared" si="21"/>
        <v>27</v>
      </c>
      <c r="CA16" s="82">
        <f t="shared" si="22"/>
        <v>27</v>
      </c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</row>
    <row r="17" spans="1:163" ht="29.45" customHeight="1">
      <c r="A17" s="20">
        <v>10</v>
      </c>
      <c r="B17" s="21"/>
      <c r="C17" s="62"/>
      <c r="D17" s="23" t="str">
        <f t="shared" si="0"/>
        <v/>
      </c>
      <c r="E17" s="23" t="str">
        <f t="shared" si="1"/>
        <v/>
      </c>
      <c r="F17" s="23" t="str">
        <f t="shared" si="2"/>
        <v/>
      </c>
      <c r="G17" s="23" t="str">
        <f t="shared" si="3"/>
        <v/>
      </c>
      <c r="H17" s="23" t="str">
        <f t="shared" si="4"/>
        <v/>
      </c>
      <c r="I17" s="23" t="str">
        <f t="shared" si="5"/>
        <v/>
      </c>
      <c r="J17" s="23" t="str">
        <f t="shared" si="6"/>
        <v/>
      </c>
      <c r="K17" s="23" t="str">
        <f t="shared" si="7"/>
        <v/>
      </c>
      <c r="L17" s="23" t="str">
        <f t="shared" si="8"/>
        <v/>
      </c>
      <c r="M17" s="23" t="str">
        <f t="shared" si="9"/>
        <v/>
      </c>
      <c r="N17" s="23" t="str">
        <f t="shared" si="10"/>
        <v/>
      </c>
      <c r="O17" s="23" t="str">
        <f t="shared" si="11"/>
        <v/>
      </c>
      <c r="P17" s="23" t="str">
        <f t="shared" si="12"/>
        <v/>
      </c>
      <c r="Q17" s="23" t="str">
        <f t="shared" si="13"/>
        <v/>
      </c>
      <c r="R17" s="23" t="str">
        <f t="shared" si="14"/>
        <v/>
      </c>
      <c r="S17" s="23" t="str">
        <f t="shared" si="15"/>
        <v/>
      </c>
      <c r="T17" s="23" t="str">
        <f t="shared" si="16"/>
        <v/>
      </c>
      <c r="U17" s="24">
        <f t="shared" si="17"/>
        <v>0</v>
      </c>
      <c r="V17" s="22"/>
      <c r="W17" s="14"/>
      <c r="X17" s="14"/>
      <c r="Y17" s="14"/>
      <c r="Z17" s="14"/>
      <c r="AA17" s="8"/>
      <c r="AB17" s="8"/>
      <c r="AC17" s="8"/>
      <c r="AD17" s="8"/>
      <c r="AE17" s="8"/>
      <c r="AF17" s="8"/>
      <c r="AG17" s="8"/>
      <c r="AH17" s="8"/>
      <c r="AY17" s="50" t="s">
        <v>24</v>
      </c>
      <c r="AZ17" s="77"/>
      <c r="BA17" s="32">
        <v>17</v>
      </c>
      <c r="BB17" s="30">
        <v>31.5</v>
      </c>
      <c r="BC17" s="30" t="s">
        <v>164</v>
      </c>
      <c r="BD17" s="85">
        <f t="shared" si="18"/>
        <v>17</v>
      </c>
      <c r="BE17" s="51">
        <v>1</v>
      </c>
      <c r="BF17" s="26">
        <v>3.8</v>
      </c>
      <c r="BG17" s="26">
        <v>1</v>
      </c>
      <c r="BH17" s="86">
        <f t="shared" si="19"/>
        <v>3.8</v>
      </c>
      <c r="BI17" s="51">
        <v>1.5</v>
      </c>
      <c r="BJ17" s="26">
        <v>8.6</v>
      </c>
      <c r="BK17" s="26">
        <v>16</v>
      </c>
      <c r="BL17" s="26">
        <v>17.5</v>
      </c>
      <c r="BM17" s="86">
        <f t="shared" si="20"/>
        <v>8.6</v>
      </c>
      <c r="BN17" s="51">
        <v>2</v>
      </c>
      <c r="BO17" s="32">
        <v>1.5</v>
      </c>
      <c r="BP17" s="32">
        <v>2</v>
      </c>
      <c r="BQ17" s="32">
        <v>2</v>
      </c>
      <c r="BR17" s="32">
        <v>2.5</v>
      </c>
      <c r="BS17" s="32">
        <v>1.5</v>
      </c>
      <c r="BT17" s="32">
        <v>2.5</v>
      </c>
      <c r="BU17" s="32">
        <v>2.5</v>
      </c>
      <c r="BV17" s="32">
        <v>3.5</v>
      </c>
      <c r="BW17" s="32">
        <v>1.5</v>
      </c>
      <c r="BX17" s="32">
        <v>1.5</v>
      </c>
      <c r="BY17" s="32">
        <v>1.5</v>
      </c>
      <c r="BZ17" s="81">
        <f t="shared" si="21"/>
        <v>27</v>
      </c>
      <c r="CA17" s="82">
        <f t="shared" si="22"/>
        <v>27</v>
      </c>
    </row>
    <row r="18" spans="1:163" s="4" customFormat="1" ht="29.45" customHeight="1">
      <c r="A18" s="20">
        <v>11</v>
      </c>
      <c r="B18" s="21"/>
      <c r="C18" s="62"/>
      <c r="D18" s="23" t="str">
        <f t="shared" si="0"/>
        <v/>
      </c>
      <c r="E18" s="23" t="str">
        <f t="shared" si="1"/>
        <v/>
      </c>
      <c r="F18" s="23" t="str">
        <f t="shared" si="2"/>
        <v/>
      </c>
      <c r="G18" s="23" t="str">
        <f t="shared" si="3"/>
        <v/>
      </c>
      <c r="H18" s="23" t="str">
        <f t="shared" si="4"/>
        <v/>
      </c>
      <c r="I18" s="23" t="str">
        <f t="shared" si="5"/>
        <v/>
      </c>
      <c r="J18" s="23" t="str">
        <f t="shared" si="6"/>
        <v/>
      </c>
      <c r="K18" s="23" t="str">
        <f t="shared" si="7"/>
        <v/>
      </c>
      <c r="L18" s="23" t="str">
        <f t="shared" si="8"/>
        <v/>
      </c>
      <c r="M18" s="23" t="str">
        <f t="shared" si="9"/>
        <v/>
      </c>
      <c r="N18" s="23" t="str">
        <f t="shared" si="10"/>
        <v/>
      </c>
      <c r="O18" s="23" t="str">
        <f t="shared" si="11"/>
        <v/>
      </c>
      <c r="P18" s="23" t="str">
        <f t="shared" si="12"/>
        <v/>
      </c>
      <c r="Q18" s="23" t="str">
        <f t="shared" si="13"/>
        <v/>
      </c>
      <c r="R18" s="23" t="str">
        <f t="shared" si="14"/>
        <v/>
      </c>
      <c r="S18" s="23" t="str">
        <f t="shared" si="15"/>
        <v/>
      </c>
      <c r="T18" s="23" t="str">
        <f t="shared" si="16"/>
        <v/>
      </c>
      <c r="U18" s="24">
        <f t="shared" si="17"/>
        <v>0</v>
      </c>
      <c r="V18" s="22"/>
      <c r="W18" s="14"/>
      <c r="X18" s="14"/>
      <c r="Y18" s="14"/>
      <c r="Z18" s="14"/>
      <c r="AA18" s="8"/>
      <c r="AB18" s="8"/>
      <c r="AC18" s="8"/>
      <c r="AD18" s="8"/>
      <c r="AE18" s="8"/>
      <c r="AF18" s="8"/>
      <c r="AG18" s="8"/>
      <c r="AH18" s="8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50">
        <v>28</v>
      </c>
      <c r="AZ18" s="77"/>
      <c r="BA18" s="32">
        <v>16.5</v>
      </c>
      <c r="BB18" s="30">
        <v>31</v>
      </c>
      <c r="BC18" s="30" t="s">
        <v>163</v>
      </c>
      <c r="BD18" s="85">
        <f t="shared" si="18"/>
        <v>16.5</v>
      </c>
      <c r="BE18" s="51">
        <v>1.5</v>
      </c>
      <c r="BF18" s="26">
        <v>3.9</v>
      </c>
      <c r="BG18" s="26">
        <v>1.05</v>
      </c>
      <c r="BH18" s="86">
        <f t="shared" si="19"/>
        <v>3.9</v>
      </c>
      <c r="BI18" s="51">
        <v>2</v>
      </c>
      <c r="BJ18" s="26">
        <v>8.6</v>
      </c>
      <c r="BK18" s="26">
        <v>16</v>
      </c>
      <c r="BL18" s="26">
        <v>17.5</v>
      </c>
      <c r="BM18" s="86">
        <f t="shared" si="20"/>
        <v>8.6</v>
      </c>
      <c r="BN18" s="51">
        <v>2</v>
      </c>
      <c r="BO18" s="32">
        <v>1.5</v>
      </c>
      <c r="BP18" s="32">
        <v>2</v>
      </c>
      <c r="BQ18" s="32">
        <v>1.5</v>
      </c>
      <c r="BR18" s="32">
        <v>2</v>
      </c>
      <c r="BS18" s="32">
        <v>1.5</v>
      </c>
      <c r="BT18" s="32">
        <v>2</v>
      </c>
      <c r="BU18" s="32">
        <v>2.5</v>
      </c>
      <c r="BV18" s="32">
        <v>3</v>
      </c>
      <c r="BW18" s="32">
        <v>3</v>
      </c>
      <c r="BX18" s="32">
        <v>2</v>
      </c>
      <c r="BY18" s="32">
        <v>1.5</v>
      </c>
      <c r="BZ18" s="81">
        <f t="shared" si="21"/>
        <v>28</v>
      </c>
      <c r="CA18" s="82">
        <f t="shared" si="22"/>
        <v>28</v>
      </c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</row>
    <row r="19" spans="1:163" ht="29.45" customHeight="1">
      <c r="A19" s="20">
        <v>12</v>
      </c>
      <c r="B19" s="21"/>
      <c r="C19" s="62"/>
      <c r="D19" s="23" t="str">
        <f t="shared" si="0"/>
        <v/>
      </c>
      <c r="E19" s="23" t="str">
        <f t="shared" si="1"/>
        <v/>
      </c>
      <c r="F19" s="23" t="str">
        <f t="shared" si="2"/>
        <v/>
      </c>
      <c r="G19" s="23" t="str">
        <f t="shared" si="3"/>
        <v/>
      </c>
      <c r="H19" s="23" t="str">
        <f t="shared" si="4"/>
        <v/>
      </c>
      <c r="I19" s="23" t="str">
        <f t="shared" si="5"/>
        <v/>
      </c>
      <c r="J19" s="23" t="str">
        <f t="shared" si="6"/>
        <v/>
      </c>
      <c r="K19" s="23" t="str">
        <f t="shared" si="7"/>
        <v/>
      </c>
      <c r="L19" s="23" t="str">
        <f t="shared" si="8"/>
        <v/>
      </c>
      <c r="M19" s="23" t="str">
        <f t="shared" si="9"/>
        <v/>
      </c>
      <c r="N19" s="23" t="str">
        <f t="shared" si="10"/>
        <v/>
      </c>
      <c r="O19" s="23" t="str">
        <f t="shared" si="11"/>
        <v/>
      </c>
      <c r="P19" s="23" t="str">
        <f t="shared" si="12"/>
        <v/>
      </c>
      <c r="Q19" s="23" t="str">
        <f t="shared" si="13"/>
        <v/>
      </c>
      <c r="R19" s="23" t="str">
        <f t="shared" si="14"/>
        <v/>
      </c>
      <c r="S19" s="23" t="str">
        <f t="shared" si="15"/>
        <v/>
      </c>
      <c r="T19" s="23" t="str">
        <f t="shared" si="16"/>
        <v/>
      </c>
      <c r="U19" s="24">
        <f t="shared" si="17"/>
        <v>0</v>
      </c>
      <c r="V19" s="22"/>
      <c r="W19" s="14"/>
      <c r="X19" s="14"/>
      <c r="Y19" s="14"/>
      <c r="Z19" s="14"/>
      <c r="AA19" s="8"/>
      <c r="AB19" s="8"/>
      <c r="AC19" s="8"/>
      <c r="AD19" s="8"/>
      <c r="AE19" s="8"/>
      <c r="AF19" s="8"/>
      <c r="AG19" s="8"/>
      <c r="AH19" s="8"/>
      <c r="AN19" s="78" t="s">
        <v>73</v>
      </c>
      <c r="AO19" s="78"/>
      <c r="AY19" s="50" t="s">
        <v>25</v>
      </c>
      <c r="AZ19" s="77"/>
      <c r="BA19" s="32">
        <v>16</v>
      </c>
      <c r="BB19" s="30">
        <v>30.5</v>
      </c>
      <c r="BC19" s="30" t="s">
        <v>162</v>
      </c>
      <c r="BD19" s="85">
        <f t="shared" si="18"/>
        <v>16</v>
      </c>
      <c r="BE19" s="51">
        <v>2</v>
      </c>
      <c r="BF19" s="26">
        <v>3.8</v>
      </c>
      <c r="BG19" s="26">
        <v>1</v>
      </c>
      <c r="BH19" s="86">
        <f t="shared" si="19"/>
        <v>3.8</v>
      </c>
      <c r="BI19" s="51">
        <v>1.5</v>
      </c>
      <c r="BJ19" s="26">
        <v>8.8000000000000007</v>
      </c>
      <c r="BK19" s="26">
        <v>16.5</v>
      </c>
      <c r="BL19" s="26">
        <v>20</v>
      </c>
      <c r="BM19" s="86">
        <f t="shared" si="20"/>
        <v>8.8000000000000007</v>
      </c>
      <c r="BN19" s="51">
        <v>2.5</v>
      </c>
      <c r="BO19" s="32">
        <v>2</v>
      </c>
      <c r="BP19" s="32">
        <v>2</v>
      </c>
      <c r="BQ19" s="32">
        <v>1.5</v>
      </c>
      <c r="BR19" s="32">
        <v>2.5</v>
      </c>
      <c r="BS19" s="32">
        <v>1</v>
      </c>
      <c r="BT19" s="32">
        <v>1.5</v>
      </c>
      <c r="BU19" s="32">
        <v>3</v>
      </c>
      <c r="BV19" s="32">
        <v>3</v>
      </c>
      <c r="BW19" s="32">
        <v>2.5</v>
      </c>
      <c r="BX19" s="32">
        <v>2</v>
      </c>
      <c r="BY19" s="32">
        <v>1</v>
      </c>
      <c r="BZ19" s="81">
        <f t="shared" si="21"/>
        <v>28</v>
      </c>
      <c r="CA19" s="82">
        <f t="shared" si="22"/>
        <v>28</v>
      </c>
    </row>
    <row r="20" spans="1:163" s="4" customFormat="1" ht="29.45" customHeight="1">
      <c r="A20" s="20">
        <v>13</v>
      </c>
      <c r="B20" s="21"/>
      <c r="C20" s="62"/>
      <c r="D20" s="23" t="str">
        <f t="shared" si="0"/>
        <v/>
      </c>
      <c r="E20" s="23" t="str">
        <f t="shared" si="1"/>
        <v/>
      </c>
      <c r="F20" s="23" t="str">
        <f t="shared" si="2"/>
        <v/>
      </c>
      <c r="G20" s="23" t="str">
        <f t="shared" si="3"/>
        <v/>
      </c>
      <c r="H20" s="23" t="str">
        <f t="shared" si="4"/>
        <v/>
      </c>
      <c r="I20" s="23" t="str">
        <f t="shared" si="5"/>
        <v/>
      </c>
      <c r="J20" s="23" t="str">
        <f t="shared" si="6"/>
        <v/>
      </c>
      <c r="K20" s="23" t="str">
        <f t="shared" si="7"/>
        <v/>
      </c>
      <c r="L20" s="23" t="str">
        <f t="shared" si="8"/>
        <v/>
      </c>
      <c r="M20" s="23" t="str">
        <f t="shared" si="9"/>
        <v/>
      </c>
      <c r="N20" s="23" t="str">
        <f t="shared" si="10"/>
        <v/>
      </c>
      <c r="O20" s="23" t="str">
        <f t="shared" si="11"/>
        <v/>
      </c>
      <c r="P20" s="23" t="str">
        <f t="shared" si="12"/>
        <v/>
      </c>
      <c r="Q20" s="23" t="str">
        <f t="shared" si="13"/>
        <v/>
      </c>
      <c r="R20" s="23" t="str">
        <f t="shared" si="14"/>
        <v/>
      </c>
      <c r="S20" s="23" t="str">
        <f t="shared" si="15"/>
        <v/>
      </c>
      <c r="T20" s="23" t="str">
        <f t="shared" si="16"/>
        <v/>
      </c>
      <c r="U20" s="24">
        <f t="shared" si="17"/>
        <v>0</v>
      </c>
      <c r="V20" s="22"/>
      <c r="W20" s="14"/>
      <c r="X20" s="14"/>
      <c r="Y20" s="14"/>
      <c r="Z20" s="14"/>
      <c r="AA20" s="8"/>
      <c r="AB20" s="8"/>
      <c r="AC20" s="8"/>
      <c r="AD20" s="8"/>
      <c r="AE20" s="8"/>
      <c r="AF20" s="8"/>
      <c r="AG20" s="8"/>
      <c r="AH20" s="8"/>
      <c r="AI20" s="34"/>
      <c r="AJ20" s="34"/>
      <c r="AK20" s="34"/>
      <c r="AL20" s="34"/>
      <c r="AM20" s="34"/>
      <c r="AN20" s="78" t="s">
        <v>151</v>
      </c>
      <c r="AO20" s="78"/>
      <c r="AP20" s="34"/>
      <c r="AQ20" s="34"/>
      <c r="AR20" s="34"/>
      <c r="AS20" s="34"/>
      <c r="AT20" s="34"/>
      <c r="AU20" s="34"/>
      <c r="AV20" s="34"/>
      <c r="AW20" s="34"/>
      <c r="AX20" s="34"/>
      <c r="AY20" s="50" t="s">
        <v>26</v>
      </c>
      <c r="AZ20" s="77"/>
      <c r="BA20" s="32">
        <v>15.5</v>
      </c>
      <c r="BB20" s="30">
        <v>30</v>
      </c>
      <c r="BC20" s="30" t="s">
        <v>161</v>
      </c>
      <c r="BD20" s="85">
        <f t="shared" si="18"/>
        <v>15.5</v>
      </c>
      <c r="BE20" s="51">
        <v>2.5</v>
      </c>
      <c r="BF20" s="26">
        <v>3.9</v>
      </c>
      <c r="BG20" s="26">
        <v>1.05</v>
      </c>
      <c r="BH20" s="86">
        <f t="shared" si="19"/>
        <v>3.9</v>
      </c>
      <c r="BI20" s="51">
        <v>2</v>
      </c>
      <c r="BJ20" s="26">
        <v>8.4</v>
      </c>
      <c r="BK20" s="26">
        <v>15.5</v>
      </c>
      <c r="BL20" s="26">
        <v>15.5</v>
      </c>
      <c r="BM20" s="86">
        <f t="shared" si="20"/>
        <v>8.4</v>
      </c>
      <c r="BN20" s="51">
        <v>1.5</v>
      </c>
      <c r="BO20" s="32">
        <v>1.5</v>
      </c>
      <c r="BP20" s="32">
        <v>2.5</v>
      </c>
      <c r="BQ20" s="32">
        <v>2</v>
      </c>
      <c r="BR20" s="32">
        <v>2</v>
      </c>
      <c r="BS20" s="32">
        <v>1.5</v>
      </c>
      <c r="BT20" s="32">
        <v>1.5</v>
      </c>
      <c r="BU20" s="32">
        <v>2</v>
      </c>
      <c r="BV20" s="32">
        <v>2.5</v>
      </c>
      <c r="BW20" s="32">
        <v>2</v>
      </c>
      <c r="BX20" s="32">
        <v>2.5</v>
      </c>
      <c r="BY20" s="32">
        <v>2</v>
      </c>
      <c r="BZ20" s="81">
        <f t="shared" si="21"/>
        <v>28</v>
      </c>
      <c r="CA20" s="82">
        <f t="shared" si="22"/>
        <v>28</v>
      </c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</row>
    <row r="21" spans="1:163" ht="29.45" customHeight="1">
      <c r="A21" s="20">
        <v>14</v>
      </c>
      <c r="B21" s="21"/>
      <c r="C21" s="62"/>
      <c r="D21" s="23" t="str">
        <f t="shared" si="0"/>
        <v/>
      </c>
      <c r="E21" s="23" t="str">
        <f t="shared" si="1"/>
        <v/>
      </c>
      <c r="F21" s="23" t="str">
        <f t="shared" si="2"/>
        <v/>
      </c>
      <c r="G21" s="23" t="str">
        <f t="shared" si="3"/>
        <v/>
      </c>
      <c r="H21" s="23" t="str">
        <f t="shared" si="4"/>
        <v/>
      </c>
      <c r="I21" s="23" t="str">
        <f t="shared" si="5"/>
        <v/>
      </c>
      <c r="J21" s="23" t="str">
        <f t="shared" si="6"/>
        <v/>
      </c>
      <c r="K21" s="23" t="str">
        <f t="shared" si="7"/>
        <v/>
      </c>
      <c r="L21" s="23" t="str">
        <f t="shared" si="8"/>
        <v/>
      </c>
      <c r="M21" s="23" t="str">
        <f t="shared" si="9"/>
        <v/>
      </c>
      <c r="N21" s="23" t="str">
        <f t="shared" si="10"/>
        <v/>
      </c>
      <c r="O21" s="23" t="str">
        <f t="shared" si="11"/>
        <v/>
      </c>
      <c r="P21" s="23" t="str">
        <f t="shared" si="12"/>
        <v/>
      </c>
      <c r="Q21" s="23" t="str">
        <f t="shared" si="13"/>
        <v/>
      </c>
      <c r="R21" s="23" t="str">
        <f t="shared" si="14"/>
        <v/>
      </c>
      <c r="S21" s="23" t="str">
        <f t="shared" si="15"/>
        <v/>
      </c>
      <c r="T21" s="23" t="str">
        <f t="shared" si="16"/>
        <v/>
      </c>
      <c r="U21" s="24">
        <f t="shared" si="17"/>
        <v>0</v>
      </c>
      <c r="V21" s="22"/>
      <c r="W21" s="14"/>
      <c r="X21" s="14"/>
      <c r="Y21" s="14"/>
      <c r="Z21" s="14"/>
      <c r="AA21" s="8"/>
      <c r="AB21" s="8"/>
      <c r="AC21" s="8"/>
      <c r="AD21" s="8"/>
      <c r="AE21" s="8"/>
      <c r="AF21" s="8"/>
      <c r="AG21" s="8"/>
      <c r="AH21" s="8"/>
      <c r="AN21" s="78" t="s">
        <v>155</v>
      </c>
      <c r="AO21" s="78"/>
      <c r="AY21" s="50">
        <v>29</v>
      </c>
      <c r="AZ21" s="77"/>
      <c r="BA21" s="32">
        <v>16</v>
      </c>
      <c r="BB21" s="30">
        <v>30.5</v>
      </c>
      <c r="BC21" s="30" t="s">
        <v>162</v>
      </c>
      <c r="BD21" s="85">
        <f t="shared" si="18"/>
        <v>16</v>
      </c>
      <c r="BE21" s="51">
        <v>2</v>
      </c>
      <c r="BF21" s="26">
        <v>4</v>
      </c>
      <c r="BG21" s="26">
        <v>1.1000000000000001</v>
      </c>
      <c r="BH21" s="86">
        <f t="shared" si="19"/>
        <v>4</v>
      </c>
      <c r="BI21" s="51">
        <v>2.5</v>
      </c>
      <c r="BJ21" s="26">
        <v>8.4</v>
      </c>
      <c r="BK21" s="26">
        <v>15.5</v>
      </c>
      <c r="BL21" s="26">
        <v>15.5</v>
      </c>
      <c r="BM21" s="86">
        <f t="shared" si="20"/>
        <v>8.4</v>
      </c>
      <c r="BN21" s="51">
        <v>1.5</v>
      </c>
      <c r="BO21" s="32">
        <v>2</v>
      </c>
      <c r="BP21" s="32">
        <v>2</v>
      </c>
      <c r="BQ21" s="32">
        <v>1.5</v>
      </c>
      <c r="BR21" s="32">
        <v>2</v>
      </c>
      <c r="BS21" s="32">
        <v>1.5</v>
      </c>
      <c r="BT21" s="32">
        <v>2.5</v>
      </c>
      <c r="BU21" s="32">
        <v>3</v>
      </c>
      <c r="BV21" s="32">
        <v>2.5</v>
      </c>
      <c r="BW21" s="32">
        <v>2.5</v>
      </c>
      <c r="BX21" s="32">
        <v>1.5</v>
      </c>
      <c r="BY21" s="32">
        <v>2</v>
      </c>
      <c r="BZ21" s="81">
        <f t="shared" si="21"/>
        <v>29</v>
      </c>
      <c r="CA21" s="82">
        <f t="shared" si="22"/>
        <v>29</v>
      </c>
    </row>
    <row r="22" spans="1:163" s="4" customFormat="1" ht="29.45" customHeight="1">
      <c r="A22" s="20">
        <v>15</v>
      </c>
      <c r="B22" s="21"/>
      <c r="C22" s="62"/>
      <c r="D22" s="23" t="str">
        <f t="shared" si="0"/>
        <v/>
      </c>
      <c r="E22" s="23" t="str">
        <f t="shared" si="1"/>
        <v/>
      </c>
      <c r="F22" s="23" t="str">
        <f t="shared" si="2"/>
        <v/>
      </c>
      <c r="G22" s="23" t="str">
        <f t="shared" si="3"/>
        <v/>
      </c>
      <c r="H22" s="23" t="str">
        <f t="shared" si="4"/>
        <v/>
      </c>
      <c r="I22" s="23" t="str">
        <f t="shared" si="5"/>
        <v/>
      </c>
      <c r="J22" s="23" t="str">
        <f t="shared" si="6"/>
        <v/>
      </c>
      <c r="K22" s="23" t="str">
        <f t="shared" si="7"/>
        <v/>
      </c>
      <c r="L22" s="23" t="str">
        <f t="shared" si="8"/>
        <v/>
      </c>
      <c r="M22" s="23" t="str">
        <f t="shared" si="9"/>
        <v/>
      </c>
      <c r="N22" s="23" t="str">
        <f t="shared" si="10"/>
        <v/>
      </c>
      <c r="O22" s="23" t="str">
        <f t="shared" si="11"/>
        <v/>
      </c>
      <c r="P22" s="23" t="str">
        <f t="shared" si="12"/>
        <v/>
      </c>
      <c r="Q22" s="23" t="str">
        <f t="shared" si="13"/>
        <v/>
      </c>
      <c r="R22" s="23" t="str">
        <f t="shared" si="14"/>
        <v/>
      </c>
      <c r="S22" s="23" t="str">
        <f t="shared" si="15"/>
        <v/>
      </c>
      <c r="T22" s="23" t="str">
        <f t="shared" si="16"/>
        <v/>
      </c>
      <c r="U22" s="24">
        <f t="shared" si="17"/>
        <v>0</v>
      </c>
      <c r="V22" s="22"/>
      <c r="W22" s="14"/>
      <c r="X22" s="14"/>
      <c r="Y22" s="14"/>
      <c r="Z22" s="14"/>
      <c r="AA22" s="8"/>
      <c r="AB22" s="8"/>
      <c r="AC22" s="8"/>
      <c r="AD22" s="8"/>
      <c r="AE22" s="8"/>
      <c r="AF22" s="8"/>
      <c r="AG22" s="8"/>
      <c r="AH22" s="8"/>
      <c r="AI22" s="34"/>
      <c r="AJ22" s="34"/>
      <c r="AK22" s="34"/>
      <c r="AL22" s="34"/>
      <c r="AM22" s="34"/>
      <c r="AN22" s="78" t="s">
        <v>74</v>
      </c>
      <c r="AO22" s="78"/>
      <c r="AP22" s="34"/>
      <c r="AQ22" s="34"/>
      <c r="AR22" s="34"/>
      <c r="AS22" s="34"/>
      <c r="AT22" s="34"/>
      <c r="AU22" s="34"/>
      <c r="AV22" s="34"/>
      <c r="AW22" s="34"/>
      <c r="AX22" s="34"/>
      <c r="AY22" s="50" t="s">
        <v>27</v>
      </c>
      <c r="AZ22" s="77"/>
      <c r="BA22" s="32">
        <v>16.5</v>
      </c>
      <c r="BB22" s="30">
        <v>31</v>
      </c>
      <c r="BC22" s="30" t="s">
        <v>163</v>
      </c>
      <c r="BD22" s="85">
        <f t="shared" si="18"/>
        <v>16.5</v>
      </c>
      <c r="BE22" s="51">
        <v>1.5</v>
      </c>
      <c r="BF22" s="26">
        <v>3.9</v>
      </c>
      <c r="BG22" s="26">
        <v>1.05</v>
      </c>
      <c r="BH22" s="86">
        <f t="shared" si="19"/>
        <v>3.9</v>
      </c>
      <c r="BI22" s="51">
        <v>2</v>
      </c>
      <c r="BJ22" s="26">
        <v>8.8000000000000007</v>
      </c>
      <c r="BK22" s="26">
        <v>16.5</v>
      </c>
      <c r="BL22" s="26">
        <v>20</v>
      </c>
      <c r="BM22" s="86">
        <f t="shared" si="20"/>
        <v>8.8000000000000007</v>
      </c>
      <c r="BN22" s="51">
        <v>2.5</v>
      </c>
      <c r="BO22" s="32">
        <v>1.5</v>
      </c>
      <c r="BP22" s="32">
        <v>2</v>
      </c>
      <c r="BQ22" s="32">
        <v>1</v>
      </c>
      <c r="BR22" s="32">
        <v>2.5</v>
      </c>
      <c r="BS22" s="32">
        <v>1</v>
      </c>
      <c r="BT22" s="32">
        <v>2.5</v>
      </c>
      <c r="BU22" s="32">
        <v>3</v>
      </c>
      <c r="BV22" s="32">
        <v>2.5</v>
      </c>
      <c r="BW22" s="32">
        <v>3</v>
      </c>
      <c r="BX22" s="32">
        <v>2</v>
      </c>
      <c r="BY22" s="32">
        <v>2</v>
      </c>
      <c r="BZ22" s="81">
        <f t="shared" si="21"/>
        <v>29</v>
      </c>
      <c r="CA22" s="82">
        <f t="shared" si="22"/>
        <v>29</v>
      </c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</row>
    <row r="23" spans="1:163" ht="29.45" customHeight="1">
      <c r="A23" s="20">
        <v>16</v>
      </c>
      <c r="B23" s="21"/>
      <c r="C23" s="62"/>
      <c r="D23" s="23" t="str">
        <f t="shared" si="0"/>
        <v/>
      </c>
      <c r="E23" s="23" t="str">
        <f t="shared" si="1"/>
        <v/>
      </c>
      <c r="F23" s="23" t="str">
        <f t="shared" si="2"/>
        <v/>
      </c>
      <c r="G23" s="23" t="str">
        <f t="shared" si="3"/>
        <v/>
      </c>
      <c r="H23" s="23" t="str">
        <f t="shared" si="4"/>
        <v/>
      </c>
      <c r="I23" s="23" t="str">
        <f t="shared" si="5"/>
        <v/>
      </c>
      <c r="J23" s="23" t="str">
        <f t="shared" si="6"/>
        <v/>
      </c>
      <c r="K23" s="23" t="str">
        <f t="shared" si="7"/>
        <v/>
      </c>
      <c r="L23" s="23" t="str">
        <f t="shared" si="8"/>
        <v/>
      </c>
      <c r="M23" s="23" t="str">
        <f t="shared" si="9"/>
        <v/>
      </c>
      <c r="N23" s="23" t="str">
        <f t="shared" si="10"/>
        <v/>
      </c>
      <c r="O23" s="23" t="str">
        <f t="shared" si="11"/>
        <v/>
      </c>
      <c r="P23" s="23" t="str">
        <f t="shared" si="12"/>
        <v/>
      </c>
      <c r="Q23" s="23" t="str">
        <f t="shared" si="13"/>
        <v/>
      </c>
      <c r="R23" s="23" t="str">
        <f t="shared" si="14"/>
        <v/>
      </c>
      <c r="S23" s="23" t="str">
        <f t="shared" si="15"/>
        <v/>
      </c>
      <c r="T23" s="23" t="str">
        <f t="shared" si="16"/>
        <v/>
      </c>
      <c r="U23" s="24">
        <f t="shared" si="17"/>
        <v>0</v>
      </c>
      <c r="V23" s="22"/>
      <c r="W23" s="14"/>
      <c r="X23" s="14"/>
      <c r="Y23" s="14"/>
      <c r="Z23" s="14"/>
      <c r="AA23" s="8"/>
      <c r="AB23" s="8"/>
      <c r="AC23" s="8"/>
      <c r="AD23" s="8"/>
      <c r="AE23" s="8"/>
      <c r="AF23" s="8"/>
      <c r="AG23" s="8"/>
      <c r="AH23" s="8"/>
      <c r="AN23" s="78" t="s">
        <v>152</v>
      </c>
      <c r="AO23" s="78"/>
      <c r="AY23" s="50" t="s">
        <v>28</v>
      </c>
      <c r="AZ23" s="77"/>
      <c r="BA23" s="32">
        <v>15.5</v>
      </c>
      <c r="BB23" s="30">
        <v>30</v>
      </c>
      <c r="BC23" s="30" t="s">
        <v>161</v>
      </c>
      <c r="BD23" s="85">
        <f t="shared" si="18"/>
        <v>15.5</v>
      </c>
      <c r="BE23" s="51">
        <v>2.5</v>
      </c>
      <c r="BF23" s="26">
        <v>3.8</v>
      </c>
      <c r="BG23" s="26">
        <v>1</v>
      </c>
      <c r="BH23" s="86">
        <f t="shared" si="19"/>
        <v>3.8</v>
      </c>
      <c r="BI23" s="51">
        <v>1.5</v>
      </c>
      <c r="BJ23" s="26">
        <v>8.6</v>
      </c>
      <c r="BK23" s="26">
        <v>16</v>
      </c>
      <c r="BL23" s="26">
        <v>17.5</v>
      </c>
      <c r="BM23" s="86">
        <f t="shared" si="20"/>
        <v>8.6</v>
      </c>
      <c r="BN23" s="51">
        <v>2</v>
      </c>
      <c r="BO23" s="32">
        <v>2</v>
      </c>
      <c r="BP23" s="32">
        <v>2</v>
      </c>
      <c r="BQ23" s="32">
        <v>1.5</v>
      </c>
      <c r="BR23" s="32">
        <v>2</v>
      </c>
      <c r="BS23" s="32">
        <v>1.5</v>
      </c>
      <c r="BT23" s="32">
        <v>2</v>
      </c>
      <c r="BU23" s="32">
        <v>2.5</v>
      </c>
      <c r="BV23" s="32">
        <v>3</v>
      </c>
      <c r="BW23" s="32">
        <v>3.5</v>
      </c>
      <c r="BX23" s="32">
        <v>2</v>
      </c>
      <c r="BY23" s="32">
        <v>1</v>
      </c>
      <c r="BZ23" s="81">
        <f t="shared" si="21"/>
        <v>29</v>
      </c>
      <c r="CA23" s="82">
        <f t="shared" si="22"/>
        <v>29</v>
      </c>
    </row>
    <row r="24" spans="1:163" s="4" customFormat="1" ht="29.45" customHeight="1">
      <c r="A24" s="20">
        <v>17</v>
      </c>
      <c r="B24" s="21"/>
      <c r="C24" s="62"/>
      <c r="D24" s="23" t="str">
        <f t="shared" si="0"/>
        <v/>
      </c>
      <c r="E24" s="23" t="str">
        <f t="shared" si="1"/>
        <v/>
      </c>
      <c r="F24" s="23" t="str">
        <f t="shared" si="2"/>
        <v/>
      </c>
      <c r="G24" s="23" t="str">
        <f t="shared" si="3"/>
        <v/>
      </c>
      <c r="H24" s="23" t="str">
        <f t="shared" si="4"/>
        <v/>
      </c>
      <c r="I24" s="23" t="str">
        <f t="shared" si="5"/>
        <v/>
      </c>
      <c r="J24" s="23" t="str">
        <f t="shared" si="6"/>
        <v/>
      </c>
      <c r="K24" s="23" t="str">
        <f t="shared" si="7"/>
        <v/>
      </c>
      <c r="L24" s="23" t="str">
        <f t="shared" si="8"/>
        <v/>
      </c>
      <c r="M24" s="23" t="str">
        <f t="shared" si="9"/>
        <v/>
      </c>
      <c r="N24" s="23" t="str">
        <f t="shared" si="10"/>
        <v/>
      </c>
      <c r="O24" s="23" t="str">
        <f t="shared" si="11"/>
        <v/>
      </c>
      <c r="P24" s="23" t="str">
        <f t="shared" si="12"/>
        <v/>
      </c>
      <c r="Q24" s="23" t="str">
        <f t="shared" si="13"/>
        <v/>
      </c>
      <c r="R24" s="23" t="str">
        <f t="shared" si="14"/>
        <v/>
      </c>
      <c r="S24" s="23" t="str">
        <f t="shared" si="15"/>
        <v/>
      </c>
      <c r="T24" s="23" t="str">
        <f t="shared" si="16"/>
        <v/>
      </c>
      <c r="U24" s="24">
        <f t="shared" si="17"/>
        <v>0</v>
      </c>
      <c r="V24" s="22"/>
      <c r="W24" s="14"/>
      <c r="X24" s="14"/>
      <c r="Y24" s="14"/>
      <c r="Z24" s="14"/>
      <c r="AA24" s="8"/>
      <c r="AB24" s="8"/>
      <c r="AC24" s="8"/>
      <c r="AD24" s="8"/>
      <c r="AE24" s="8"/>
      <c r="AF24" s="8"/>
      <c r="AG24" s="8"/>
      <c r="AH24" s="8"/>
      <c r="AI24" s="34"/>
      <c r="AJ24" s="34"/>
      <c r="AK24" s="34"/>
      <c r="AL24" s="34"/>
      <c r="AM24" s="34"/>
      <c r="AN24" s="78" t="s">
        <v>75</v>
      </c>
      <c r="AO24" s="78"/>
      <c r="AP24" s="34"/>
      <c r="AQ24" s="34"/>
      <c r="AR24" s="34"/>
      <c r="AS24" s="34"/>
      <c r="AT24" s="34"/>
      <c r="AU24" s="34"/>
      <c r="AV24" s="34"/>
      <c r="AW24" s="34"/>
      <c r="AX24" s="34"/>
      <c r="AY24" s="50">
        <v>30</v>
      </c>
      <c r="AZ24" s="77"/>
      <c r="BA24" s="32">
        <v>16</v>
      </c>
      <c r="BB24" s="30">
        <v>30.5</v>
      </c>
      <c r="BC24" s="30" t="s">
        <v>162</v>
      </c>
      <c r="BD24" s="85">
        <f t="shared" si="18"/>
        <v>16</v>
      </c>
      <c r="BE24" s="51">
        <v>2</v>
      </c>
      <c r="BF24" s="26">
        <v>3.9</v>
      </c>
      <c r="BG24" s="26">
        <v>1.05</v>
      </c>
      <c r="BH24" s="86">
        <f t="shared" si="19"/>
        <v>3.9</v>
      </c>
      <c r="BI24" s="51">
        <v>2</v>
      </c>
      <c r="BJ24" s="26">
        <v>8.6</v>
      </c>
      <c r="BK24" s="26">
        <v>16</v>
      </c>
      <c r="BL24" s="26">
        <v>17.5</v>
      </c>
      <c r="BM24" s="86">
        <f t="shared" si="20"/>
        <v>8.6</v>
      </c>
      <c r="BN24" s="51">
        <v>2</v>
      </c>
      <c r="BO24" s="32">
        <v>1.5</v>
      </c>
      <c r="BP24" s="32">
        <v>2.5</v>
      </c>
      <c r="BQ24" s="32">
        <v>1.5</v>
      </c>
      <c r="BR24" s="32">
        <v>2</v>
      </c>
      <c r="BS24" s="32">
        <v>1.5</v>
      </c>
      <c r="BT24" s="32">
        <v>2.5</v>
      </c>
      <c r="BU24" s="32">
        <v>2</v>
      </c>
      <c r="BV24" s="32">
        <v>3.5</v>
      </c>
      <c r="BW24" s="32">
        <v>3</v>
      </c>
      <c r="BX24" s="32">
        <v>2.5</v>
      </c>
      <c r="BY24" s="32">
        <v>1.5</v>
      </c>
      <c r="BZ24" s="81">
        <f t="shared" si="21"/>
        <v>30</v>
      </c>
      <c r="CA24" s="82">
        <f t="shared" si="22"/>
        <v>30</v>
      </c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</row>
    <row r="25" spans="1:163" ht="29.45" customHeight="1">
      <c r="A25" s="20">
        <v>18</v>
      </c>
      <c r="B25" s="21"/>
      <c r="C25" s="62"/>
      <c r="D25" s="23" t="str">
        <f t="shared" si="0"/>
        <v/>
      </c>
      <c r="E25" s="23" t="str">
        <f t="shared" si="1"/>
        <v/>
      </c>
      <c r="F25" s="23" t="str">
        <f t="shared" si="2"/>
        <v/>
      </c>
      <c r="G25" s="23" t="str">
        <f t="shared" si="3"/>
        <v/>
      </c>
      <c r="H25" s="23" t="str">
        <f t="shared" si="4"/>
        <v/>
      </c>
      <c r="I25" s="23" t="str">
        <f t="shared" si="5"/>
        <v/>
      </c>
      <c r="J25" s="23" t="str">
        <f t="shared" si="6"/>
        <v/>
      </c>
      <c r="K25" s="23" t="str">
        <f t="shared" si="7"/>
        <v/>
      </c>
      <c r="L25" s="23" t="str">
        <f t="shared" si="8"/>
        <v/>
      </c>
      <c r="M25" s="23" t="str">
        <f t="shared" si="9"/>
        <v/>
      </c>
      <c r="N25" s="23" t="str">
        <f t="shared" si="10"/>
        <v/>
      </c>
      <c r="O25" s="23" t="str">
        <f t="shared" si="11"/>
        <v/>
      </c>
      <c r="P25" s="23" t="str">
        <f t="shared" si="12"/>
        <v/>
      </c>
      <c r="Q25" s="23" t="str">
        <f t="shared" si="13"/>
        <v/>
      </c>
      <c r="R25" s="23" t="str">
        <f t="shared" si="14"/>
        <v/>
      </c>
      <c r="S25" s="23" t="str">
        <f t="shared" si="15"/>
        <v/>
      </c>
      <c r="T25" s="23" t="str">
        <f t="shared" si="16"/>
        <v/>
      </c>
      <c r="U25" s="24">
        <f t="shared" si="17"/>
        <v>0</v>
      </c>
      <c r="V25" s="22"/>
      <c r="W25" s="14"/>
      <c r="X25" s="14"/>
      <c r="Y25" s="14"/>
      <c r="Z25" s="14"/>
      <c r="AA25" s="8"/>
      <c r="AB25" s="8"/>
      <c r="AC25" s="8"/>
      <c r="AD25" s="8"/>
      <c r="AE25" s="8"/>
      <c r="AF25" s="8"/>
      <c r="AG25" s="8"/>
      <c r="AH25" s="8"/>
      <c r="AN25" s="78" t="s">
        <v>153</v>
      </c>
      <c r="AO25" s="78"/>
      <c r="AY25" s="50" t="s">
        <v>29</v>
      </c>
      <c r="AZ25" s="77"/>
      <c r="BA25" s="32">
        <v>15</v>
      </c>
      <c r="BB25" s="30">
        <v>29.5</v>
      </c>
      <c r="BC25" s="30" t="s">
        <v>160</v>
      </c>
      <c r="BD25" s="85">
        <f t="shared" si="18"/>
        <v>15</v>
      </c>
      <c r="BE25" s="51">
        <v>3</v>
      </c>
      <c r="BF25" s="26">
        <v>3.8</v>
      </c>
      <c r="BG25" s="26">
        <v>1</v>
      </c>
      <c r="BH25" s="86">
        <f t="shared" si="19"/>
        <v>3.8</v>
      </c>
      <c r="BI25" s="51">
        <v>1.5</v>
      </c>
      <c r="BJ25" s="26">
        <v>8.8000000000000007</v>
      </c>
      <c r="BK25" s="26">
        <v>16.5</v>
      </c>
      <c r="BL25" s="26">
        <v>20</v>
      </c>
      <c r="BM25" s="86">
        <f t="shared" si="20"/>
        <v>8.8000000000000007</v>
      </c>
      <c r="BN25" s="51">
        <v>2.5</v>
      </c>
      <c r="BO25" s="32">
        <v>2</v>
      </c>
      <c r="BP25" s="32">
        <v>2</v>
      </c>
      <c r="BQ25" s="32">
        <v>1.5</v>
      </c>
      <c r="BR25" s="32">
        <v>2</v>
      </c>
      <c r="BS25" s="32">
        <v>1.5</v>
      </c>
      <c r="BT25" s="32">
        <v>2.5</v>
      </c>
      <c r="BU25" s="32">
        <v>2</v>
      </c>
      <c r="BV25" s="32">
        <v>3.5</v>
      </c>
      <c r="BW25" s="32">
        <v>3</v>
      </c>
      <c r="BX25" s="32">
        <v>2</v>
      </c>
      <c r="BY25" s="32">
        <v>1</v>
      </c>
      <c r="BZ25" s="81">
        <f t="shared" si="21"/>
        <v>30</v>
      </c>
      <c r="CA25" s="82">
        <f t="shared" si="22"/>
        <v>30</v>
      </c>
    </row>
    <row r="26" spans="1:163" s="4" customFormat="1" ht="29.45" customHeight="1">
      <c r="A26" s="20">
        <v>19</v>
      </c>
      <c r="B26" s="21"/>
      <c r="C26" s="62"/>
      <c r="D26" s="23" t="str">
        <f t="shared" si="0"/>
        <v/>
      </c>
      <c r="E26" s="23" t="str">
        <f t="shared" si="1"/>
        <v/>
      </c>
      <c r="F26" s="23" t="str">
        <f t="shared" si="2"/>
        <v/>
      </c>
      <c r="G26" s="23" t="str">
        <f t="shared" si="3"/>
        <v/>
      </c>
      <c r="H26" s="23" t="str">
        <f t="shared" si="4"/>
        <v/>
      </c>
      <c r="I26" s="23" t="str">
        <f t="shared" si="5"/>
        <v/>
      </c>
      <c r="J26" s="23" t="str">
        <f t="shared" si="6"/>
        <v/>
      </c>
      <c r="K26" s="23" t="str">
        <f t="shared" si="7"/>
        <v/>
      </c>
      <c r="L26" s="23" t="str">
        <f t="shared" si="8"/>
        <v/>
      </c>
      <c r="M26" s="23" t="str">
        <f t="shared" si="9"/>
        <v/>
      </c>
      <c r="N26" s="23" t="str">
        <f t="shared" si="10"/>
        <v/>
      </c>
      <c r="O26" s="23" t="str">
        <f t="shared" si="11"/>
        <v/>
      </c>
      <c r="P26" s="23" t="str">
        <f t="shared" si="12"/>
        <v/>
      </c>
      <c r="Q26" s="23" t="str">
        <f t="shared" si="13"/>
        <v/>
      </c>
      <c r="R26" s="23" t="str">
        <f t="shared" si="14"/>
        <v/>
      </c>
      <c r="S26" s="23" t="str">
        <f t="shared" si="15"/>
        <v/>
      </c>
      <c r="T26" s="23" t="str">
        <f t="shared" si="16"/>
        <v/>
      </c>
      <c r="U26" s="24">
        <f t="shared" si="17"/>
        <v>0</v>
      </c>
      <c r="V26" s="22"/>
      <c r="W26" s="14"/>
      <c r="X26" s="14"/>
      <c r="Y26" s="14"/>
      <c r="Z26" s="14"/>
      <c r="AA26" s="8"/>
      <c r="AB26" s="8"/>
      <c r="AC26" s="8"/>
      <c r="AD26" s="8"/>
      <c r="AE26" s="8"/>
      <c r="AF26" s="8"/>
      <c r="AG26" s="8"/>
      <c r="AH26" s="8"/>
      <c r="AI26" s="34"/>
      <c r="AJ26" s="34"/>
      <c r="AK26" s="34"/>
      <c r="AL26" s="34"/>
      <c r="AM26" s="34"/>
      <c r="AN26" s="78" t="s">
        <v>154</v>
      </c>
      <c r="AO26" s="78"/>
      <c r="AP26" s="34"/>
      <c r="AQ26" s="34"/>
      <c r="AR26" s="34"/>
      <c r="AS26" s="34"/>
      <c r="AT26" s="34"/>
      <c r="AU26" s="34"/>
      <c r="AV26" s="34"/>
      <c r="AW26" s="34"/>
      <c r="AX26" s="34"/>
      <c r="AY26" s="50" t="s">
        <v>30</v>
      </c>
      <c r="AZ26" s="77"/>
      <c r="BA26" s="32">
        <v>15.5</v>
      </c>
      <c r="BB26" s="30">
        <v>30</v>
      </c>
      <c r="BC26" s="30" t="s">
        <v>161</v>
      </c>
      <c r="BD26" s="85">
        <f t="shared" si="18"/>
        <v>15.5</v>
      </c>
      <c r="BE26" s="51">
        <v>2.5</v>
      </c>
      <c r="BF26" s="26">
        <v>4.0999999999999996</v>
      </c>
      <c r="BG26" s="26">
        <v>1.1499999999999999</v>
      </c>
      <c r="BH26" s="86">
        <f t="shared" si="19"/>
        <v>4.0999999999999996</v>
      </c>
      <c r="BI26" s="51">
        <v>3</v>
      </c>
      <c r="BJ26" s="26">
        <v>8.4</v>
      </c>
      <c r="BK26" s="26">
        <v>15.5</v>
      </c>
      <c r="BL26" s="26">
        <v>15.5</v>
      </c>
      <c r="BM26" s="86">
        <f t="shared" si="20"/>
        <v>8.4</v>
      </c>
      <c r="BN26" s="51">
        <v>1.5</v>
      </c>
      <c r="BO26" s="32">
        <v>1.5</v>
      </c>
      <c r="BP26" s="32">
        <v>2.5</v>
      </c>
      <c r="BQ26" s="32">
        <v>1</v>
      </c>
      <c r="BR26" s="32">
        <v>2.5</v>
      </c>
      <c r="BS26" s="32">
        <v>1.5</v>
      </c>
      <c r="BT26" s="32">
        <v>2</v>
      </c>
      <c r="BU26" s="32">
        <v>2.5</v>
      </c>
      <c r="BV26" s="32">
        <v>3</v>
      </c>
      <c r="BW26" s="32">
        <v>3.5</v>
      </c>
      <c r="BX26" s="32">
        <v>2</v>
      </c>
      <c r="BY26" s="32">
        <v>1</v>
      </c>
      <c r="BZ26" s="81">
        <f t="shared" si="21"/>
        <v>30</v>
      </c>
      <c r="CA26" s="82">
        <f t="shared" si="22"/>
        <v>30</v>
      </c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</row>
    <row r="27" spans="1:163" ht="29.45" customHeight="1">
      <c r="A27" s="20">
        <v>20</v>
      </c>
      <c r="B27" s="21"/>
      <c r="C27" s="62"/>
      <c r="D27" s="23" t="str">
        <f t="shared" si="0"/>
        <v/>
      </c>
      <c r="E27" s="23" t="str">
        <f t="shared" si="1"/>
        <v/>
      </c>
      <c r="F27" s="23" t="str">
        <f t="shared" si="2"/>
        <v/>
      </c>
      <c r="G27" s="23" t="str">
        <f t="shared" si="3"/>
        <v/>
      </c>
      <c r="H27" s="23" t="str">
        <f t="shared" si="4"/>
        <v/>
      </c>
      <c r="I27" s="23" t="str">
        <f t="shared" si="5"/>
        <v/>
      </c>
      <c r="J27" s="23" t="str">
        <f t="shared" si="6"/>
        <v/>
      </c>
      <c r="K27" s="23" t="str">
        <f t="shared" si="7"/>
        <v/>
      </c>
      <c r="L27" s="23" t="str">
        <f t="shared" si="8"/>
        <v/>
      </c>
      <c r="M27" s="23" t="str">
        <f t="shared" si="9"/>
        <v/>
      </c>
      <c r="N27" s="23" t="str">
        <f t="shared" si="10"/>
        <v/>
      </c>
      <c r="O27" s="23" t="str">
        <f t="shared" si="11"/>
        <v/>
      </c>
      <c r="P27" s="23" t="str">
        <f t="shared" si="12"/>
        <v/>
      </c>
      <c r="Q27" s="23" t="str">
        <f t="shared" si="13"/>
        <v/>
      </c>
      <c r="R27" s="23" t="str">
        <f t="shared" si="14"/>
        <v/>
      </c>
      <c r="S27" s="23" t="str">
        <f t="shared" si="15"/>
        <v/>
      </c>
      <c r="T27" s="23" t="str">
        <f t="shared" si="16"/>
        <v/>
      </c>
      <c r="U27" s="24">
        <f t="shared" si="17"/>
        <v>0</v>
      </c>
      <c r="V27" s="22"/>
      <c r="W27" s="14"/>
      <c r="X27" s="14"/>
      <c r="Y27" s="14"/>
      <c r="Z27" s="14"/>
      <c r="AA27" s="8"/>
      <c r="AB27" s="8"/>
      <c r="AC27" s="8"/>
      <c r="AD27" s="8"/>
      <c r="AE27" s="8"/>
      <c r="AF27" s="8"/>
      <c r="AG27" s="8"/>
      <c r="AH27" s="8"/>
      <c r="AN27" s="28" t="s">
        <v>174</v>
      </c>
      <c r="AY27" s="50">
        <v>31</v>
      </c>
      <c r="AZ27" s="77"/>
      <c r="BA27" s="32">
        <v>16</v>
      </c>
      <c r="BB27" s="30">
        <v>30.5</v>
      </c>
      <c r="BC27" s="30" t="s">
        <v>162</v>
      </c>
      <c r="BD27" s="85">
        <f t="shared" si="18"/>
        <v>16</v>
      </c>
      <c r="BE27" s="51">
        <v>2</v>
      </c>
      <c r="BF27" s="26">
        <v>4</v>
      </c>
      <c r="BG27" s="26">
        <v>1.1000000000000001</v>
      </c>
      <c r="BH27" s="86">
        <f t="shared" si="19"/>
        <v>4</v>
      </c>
      <c r="BI27" s="51">
        <v>2.5</v>
      </c>
      <c r="BJ27" s="26">
        <v>8.4</v>
      </c>
      <c r="BK27" s="26">
        <v>15.5</v>
      </c>
      <c r="BL27" s="26">
        <v>15.5</v>
      </c>
      <c r="BM27" s="86">
        <f t="shared" si="20"/>
        <v>8.4</v>
      </c>
      <c r="BN27" s="51">
        <v>1.5</v>
      </c>
      <c r="BO27" s="32">
        <v>2</v>
      </c>
      <c r="BP27" s="32">
        <v>2.5</v>
      </c>
      <c r="BQ27" s="32">
        <v>1.5</v>
      </c>
      <c r="BR27" s="32">
        <v>2</v>
      </c>
      <c r="BS27" s="32">
        <v>2</v>
      </c>
      <c r="BT27" s="32">
        <v>2.5</v>
      </c>
      <c r="BU27" s="32">
        <v>3</v>
      </c>
      <c r="BV27" s="32">
        <v>3</v>
      </c>
      <c r="BW27" s="32">
        <v>3</v>
      </c>
      <c r="BX27" s="32">
        <v>2</v>
      </c>
      <c r="BY27" s="32">
        <v>1.5</v>
      </c>
      <c r="BZ27" s="81">
        <f t="shared" si="21"/>
        <v>31</v>
      </c>
      <c r="CA27" s="82">
        <f t="shared" si="22"/>
        <v>31</v>
      </c>
    </row>
    <row r="28" spans="1:163" s="4" customFormat="1" ht="29.45" customHeight="1">
      <c r="A28" s="20">
        <v>21</v>
      </c>
      <c r="B28" s="21"/>
      <c r="C28" s="62"/>
      <c r="D28" s="23" t="str">
        <f t="shared" si="0"/>
        <v/>
      </c>
      <c r="E28" s="23" t="str">
        <f t="shared" si="1"/>
        <v/>
      </c>
      <c r="F28" s="23" t="str">
        <f t="shared" si="2"/>
        <v/>
      </c>
      <c r="G28" s="23" t="str">
        <f t="shared" si="3"/>
        <v/>
      </c>
      <c r="H28" s="23" t="str">
        <f t="shared" si="4"/>
        <v/>
      </c>
      <c r="I28" s="23" t="str">
        <f t="shared" si="5"/>
        <v/>
      </c>
      <c r="J28" s="23" t="str">
        <f t="shared" si="6"/>
        <v/>
      </c>
      <c r="K28" s="23" t="str">
        <f t="shared" si="7"/>
        <v/>
      </c>
      <c r="L28" s="23" t="str">
        <f t="shared" si="8"/>
        <v/>
      </c>
      <c r="M28" s="23" t="str">
        <f t="shared" si="9"/>
        <v/>
      </c>
      <c r="N28" s="23" t="str">
        <f t="shared" si="10"/>
        <v/>
      </c>
      <c r="O28" s="23" t="str">
        <f t="shared" si="11"/>
        <v/>
      </c>
      <c r="P28" s="23" t="str">
        <f t="shared" si="12"/>
        <v/>
      </c>
      <c r="Q28" s="23" t="str">
        <f t="shared" si="13"/>
        <v/>
      </c>
      <c r="R28" s="23" t="str">
        <f t="shared" si="14"/>
        <v/>
      </c>
      <c r="S28" s="23" t="str">
        <f t="shared" si="15"/>
        <v/>
      </c>
      <c r="T28" s="23" t="str">
        <f t="shared" si="16"/>
        <v/>
      </c>
      <c r="U28" s="24">
        <f t="shared" si="17"/>
        <v>0</v>
      </c>
      <c r="V28" s="22"/>
      <c r="W28" s="14"/>
      <c r="X28" s="14"/>
      <c r="Y28" s="14"/>
      <c r="Z28" s="14"/>
      <c r="AA28" s="8"/>
      <c r="AB28" s="8"/>
      <c r="AC28" s="8"/>
      <c r="AD28" s="8"/>
      <c r="AE28" s="8"/>
      <c r="AF28" s="8"/>
      <c r="AG28" s="8"/>
      <c r="AH28" s="8"/>
      <c r="AI28" s="34"/>
      <c r="AJ28" s="34"/>
      <c r="AK28" s="34"/>
      <c r="AL28" s="34"/>
      <c r="AM28" s="34"/>
      <c r="AN28" s="54" t="s">
        <v>175</v>
      </c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50" t="s">
        <v>33</v>
      </c>
      <c r="AZ28" s="77"/>
      <c r="BA28" s="32">
        <v>15.5</v>
      </c>
      <c r="BB28" s="30">
        <v>30</v>
      </c>
      <c r="BC28" s="30" t="s">
        <v>161</v>
      </c>
      <c r="BD28" s="85">
        <f t="shared" si="18"/>
        <v>15.5</v>
      </c>
      <c r="BE28" s="51">
        <v>2.5</v>
      </c>
      <c r="BF28" s="26">
        <v>3.9</v>
      </c>
      <c r="BG28" s="26">
        <v>1.05</v>
      </c>
      <c r="BH28" s="86">
        <f t="shared" si="19"/>
        <v>3.9</v>
      </c>
      <c r="BI28" s="51">
        <v>2</v>
      </c>
      <c r="BJ28" s="26">
        <v>8.8000000000000007</v>
      </c>
      <c r="BK28" s="26">
        <v>16.5</v>
      </c>
      <c r="BL28" s="26">
        <v>20</v>
      </c>
      <c r="BM28" s="86">
        <f t="shared" si="20"/>
        <v>8.8000000000000007</v>
      </c>
      <c r="BN28" s="51">
        <v>2.5</v>
      </c>
      <c r="BO28" s="32">
        <v>1.5</v>
      </c>
      <c r="BP28" s="32">
        <v>2</v>
      </c>
      <c r="BQ28" s="32">
        <v>1.5</v>
      </c>
      <c r="BR28" s="32">
        <v>2</v>
      </c>
      <c r="BS28" s="32">
        <v>1.5</v>
      </c>
      <c r="BT28" s="32">
        <v>2</v>
      </c>
      <c r="BU28" s="32">
        <v>2.5</v>
      </c>
      <c r="BV28" s="32">
        <v>3.5</v>
      </c>
      <c r="BW28" s="32">
        <v>3.5</v>
      </c>
      <c r="BX28" s="32">
        <v>2</v>
      </c>
      <c r="BY28" s="32">
        <v>2</v>
      </c>
      <c r="BZ28" s="81">
        <f t="shared" si="21"/>
        <v>31</v>
      </c>
      <c r="CA28" s="82">
        <f t="shared" si="22"/>
        <v>31</v>
      </c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</row>
    <row r="29" spans="1:163" ht="29.45" customHeight="1">
      <c r="A29" s="20">
        <v>22</v>
      </c>
      <c r="B29" s="21"/>
      <c r="C29" s="62"/>
      <c r="D29" s="23" t="str">
        <f t="shared" si="0"/>
        <v/>
      </c>
      <c r="E29" s="23" t="str">
        <f t="shared" si="1"/>
        <v/>
      </c>
      <c r="F29" s="23" t="str">
        <f t="shared" si="2"/>
        <v/>
      </c>
      <c r="G29" s="23" t="str">
        <f t="shared" si="3"/>
        <v/>
      </c>
      <c r="H29" s="23" t="str">
        <f t="shared" si="4"/>
        <v/>
      </c>
      <c r="I29" s="23" t="str">
        <f t="shared" si="5"/>
        <v/>
      </c>
      <c r="J29" s="23" t="str">
        <f t="shared" si="6"/>
        <v/>
      </c>
      <c r="K29" s="23" t="str">
        <f t="shared" si="7"/>
        <v/>
      </c>
      <c r="L29" s="23" t="str">
        <f t="shared" si="8"/>
        <v/>
      </c>
      <c r="M29" s="23" t="str">
        <f t="shared" si="9"/>
        <v/>
      </c>
      <c r="N29" s="23" t="str">
        <f t="shared" si="10"/>
        <v/>
      </c>
      <c r="O29" s="23" t="str">
        <f t="shared" si="11"/>
        <v/>
      </c>
      <c r="P29" s="23" t="str">
        <f t="shared" si="12"/>
        <v/>
      </c>
      <c r="Q29" s="23" t="str">
        <f t="shared" si="13"/>
        <v/>
      </c>
      <c r="R29" s="23" t="str">
        <f t="shared" si="14"/>
        <v/>
      </c>
      <c r="S29" s="23" t="str">
        <f t="shared" si="15"/>
        <v/>
      </c>
      <c r="T29" s="23" t="str">
        <f t="shared" si="16"/>
        <v/>
      </c>
      <c r="U29" s="24">
        <f t="shared" si="17"/>
        <v>0</v>
      </c>
      <c r="V29" s="22"/>
      <c r="W29" s="14"/>
      <c r="X29" s="14"/>
      <c r="Y29" s="14"/>
      <c r="Z29" s="14"/>
      <c r="AA29" s="8"/>
      <c r="AB29" s="8"/>
      <c r="AC29" s="8"/>
      <c r="AD29" s="8"/>
      <c r="AE29" s="8"/>
      <c r="AF29" s="8"/>
      <c r="AG29" s="8"/>
      <c r="AH29" s="8"/>
      <c r="AN29" s="28" t="s">
        <v>176</v>
      </c>
      <c r="AY29" s="50" t="s">
        <v>34</v>
      </c>
      <c r="AZ29" s="77"/>
      <c r="BA29" s="32">
        <v>16.5</v>
      </c>
      <c r="BB29" s="30">
        <v>31</v>
      </c>
      <c r="BC29" s="30" t="s">
        <v>163</v>
      </c>
      <c r="BD29" s="85">
        <f t="shared" si="18"/>
        <v>16.5</v>
      </c>
      <c r="BE29" s="51">
        <v>1.5</v>
      </c>
      <c r="BF29" s="26">
        <v>3.9</v>
      </c>
      <c r="BG29" s="26">
        <v>1.05</v>
      </c>
      <c r="BH29" s="86">
        <f t="shared" si="19"/>
        <v>3.9</v>
      </c>
      <c r="BI29" s="51">
        <v>2</v>
      </c>
      <c r="BJ29" s="26">
        <v>8.6</v>
      </c>
      <c r="BK29" s="26">
        <v>16</v>
      </c>
      <c r="BL29" s="26">
        <v>17.5</v>
      </c>
      <c r="BM29" s="86">
        <f t="shared" si="20"/>
        <v>8.6</v>
      </c>
      <c r="BN29" s="51">
        <v>2</v>
      </c>
      <c r="BO29" s="32">
        <v>2</v>
      </c>
      <c r="BP29" s="32">
        <v>2.5</v>
      </c>
      <c r="BQ29" s="32">
        <v>1</v>
      </c>
      <c r="BR29" s="32">
        <v>2.5</v>
      </c>
      <c r="BS29" s="32">
        <v>1.5</v>
      </c>
      <c r="BT29" s="32">
        <v>2.5</v>
      </c>
      <c r="BU29" s="32">
        <v>3.5</v>
      </c>
      <c r="BV29" s="32">
        <v>3</v>
      </c>
      <c r="BW29" s="32">
        <v>3</v>
      </c>
      <c r="BX29" s="32">
        <v>2.5</v>
      </c>
      <c r="BY29" s="32">
        <v>1.5</v>
      </c>
      <c r="BZ29" s="81">
        <f t="shared" si="21"/>
        <v>31</v>
      </c>
      <c r="CA29" s="82">
        <f t="shared" si="22"/>
        <v>31</v>
      </c>
    </row>
    <row r="30" spans="1:163" s="4" customFormat="1" ht="29.45" customHeight="1">
      <c r="A30" s="20">
        <v>23</v>
      </c>
      <c r="B30" s="21"/>
      <c r="C30" s="62"/>
      <c r="D30" s="23" t="str">
        <f t="shared" si="0"/>
        <v/>
      </c>
      <c r="E30" s="23" t="str">
        <f t="shared" si="1"/>
        <v/>
      </c>
      <c r="F30" s="23" t="str">
        <f t="shared" si="2"/>
        <v/>
      </c>
      <c r="G30" s="23" t="str">
        <f t="shared" si="3"/>
        <v/>
      </c>
      <c r="H30" s="23" t="str">
        <f t="shared" si="4"/>
        <v/>
      </c>
      <c r="I30" s="23" t="str">
        <f t="shared" si="5"/>
        <v/>
      </c>
      <c r="J30" s="23" t="str">
        <f t="shared" si="6"/>
        <v/>
      </c>
      <c r="K30" s="23" t="str">
        <f t="shared" si="7"/>
        <v/>
      </c>
      <c r="L30" s="23" t="str">
        <f t="shared" si="8"/>
        <v/>
      </c>
      <c r="M30" s="23" t="str">
        <f t="shared" si="9"/>
        <v/>
      </c>
      <c r="N30" s="23" t="str">
        <f t="shared" si="10"/>
        <v/>
      </c>
      <c r="O30" s="23" t="str">
        <f t="shared" si="11"/>
        <v/>
      </c>
      <c r="P30" s="23" t="str">
        <f t="shared" si="12"/>
        <v/>
      </c>
      <c r="Q30" s="23" t="str">
        <f t="shared" si="13"/>
        <v/>
      </c>
      <c r="R30" s="23" t="str">
        <f t="shared" si="14"/>
        <v/>
      </c>
      <c r="S30" s="23" t="str">
        <f t="shared" si="15"/>
        <v/>
      </c>
      <c r="T30" s="23" t="str">
        <f t="shared" si="16"/>
        <v/>
      </c>
      <c r="U30" s="24">
        <f t="shared" si="17"/>
        <v>0</v>
      </c>
      <c r="V30" s="22"/>
      <c r="W30" s="14"/>
      <c r="X30" s="14"/>
      <c r="Y30" s="14"/>
      <c r="Z30" s="14"/>
      <c r="AA30" s="8"/>
      <c r="AB30" s="8"/>
      <c r="AC30" s="8"/>
      <c r="AD30" s="8"/>
      <c r="AE30" s="8"/>
      <c r="AF30" s="8"/>
      <c r="AG30" s="8"/>
      <c r="AH30" s="8"/>
      <c r="AI30" s="34"/>
      <c r="AJ30" s="34"/>
      <c r="AK30" s="34"/>
      <c r="AL30" s="34"/>
      <c r="AM30" s="34"/>
      <c r="AN30" s="54" t="s">
        <v>177</v>
      </c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50">
        <v>32</v>
      </c>
      <c r="AZ30" s="77"/>
      <c r="BA30" s="32">
        <v>16</v>
      </c>
      <c r="BB30" s="30">
        <v>30.5</v>
      </c>
      <c r="BC30" s="30" t="s">
        <v>162</v>
      </c>
      <c r="BD30" s="85">
        <f t="shared" si="18"/>
        <v>16</v>
      </c>
      <c r="BE30" s="51">
        <v>2</v>
      </c>
      <c r="BF30" s="26">
        <v>4</v>
      </c>
      <c r="BG30" s="26">
        <v>1.1000000000000001</v>
      </c>
      <c r="BH30" s="86">
        <f t="shared" si="19"/>
        <v>4</v>
      </c>
      <c r="BI30" s="51">
        <v>2.5</v>
      </c>
      <c r="BJ30" s="26">
        <v>9</v>
      </c>
      <c r="BK30" s="26">
        <v>17</v>
      </c>
      <c r="BL30" s="26">
        <v>25</v>
      </c>
      <c r="BM30" s="86">
        <f t="shared" si="20"/>
        <v>9</v>
      </c>
      <c r="BN30" s="51">
        <v>3</v>
      </c>
      <c r="BO30" s="32">
        <v>1.5</v>
      </c>
      <c r="BP30" s="32">
        <v>2</v>
      </c>
      <c r="BQ30" s="32">
        <v>1.5</v>
      </c>
      <c r="BR30" s="32">
        <v>2</v>
      </c>
      <c r="BS30" s="32">
        <v>2</v>
      </c>
      <c r="BT30" s="32">
        <v>2</v>
      </c>
      <c r="BU30" s="32">
        <v>3</v>
      </c>
      <c r="BV30" s="32">
        <v>3.5</v>
      </c>
      <c r="BW30" s="32">
        <v>3.5</v>
      </c>
      <c r="BX30" s="32">
        <v>2.5</v>
      </c>
      <c r="BY30" s="32">
        <v>1</v>
      </c>
      <c r="BZ30" s="81">
        <f t="shared" si="21"/>
        <v>32</v>
      </c>
      <c r="CA30" s="82">
        <f t="shared" si="22"/>
        <v>32</v>
      </c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</row>
    <row r="31" spans="1:163" ht="29.45" customHeight="1">
      <c r="A31" s="20">
        <v>24</v>
      </c>
      <c r="B31" s="21"/>
      <c r="C31" s="62"/>
      <c r="D31" s="23" t="str">
        <f t="shared" si="0"/>
        <v/>
      </c>
      <c r="E31" s="23" t="str">
        <f t="shared" si="1"/>
        <v/>
      </c>
      <c r="F31" s="23" t="str">
        <f t="shared" si="2"/>
        <v/>
      </c>
      <c r="G31" s="23" t="str">
        <f t="shared" si="3"/>
        <v/>
      </c>
      <c r="H31" s="23" t="str">
        <f t="shared" si="4"/>
        <v/>
      </c>
      <c r="I31" s="23" t="str">
        <f t="shared" si="5"/>
        <v/>
      </c>
      <c r="J31" s="23" t="str">
        <f t="shared" si="6"/>
        <v/>
      </c>
      <c r="K31" s="23" t="str">
        <f t="shared" si="7"/>
        <v/>
      </c>
      <c r="L31" s="23" t="str">
        <f t="shared" si="8"/>
        <v/>
      </c>
      <c r="M31" s="23" t="str">
        <f t="shared" si="9"/>
        <v/>
      </c>
      <c r="N31" s="23" t="str">
        <f t="shared" si="10"/>
        <v/>
      </c>
      <c r="O31" s="23" t="str">
        <f t="shared" si="11"/>
        <v/>
      </c>
      <c r="P31" s="23" t="str">
        <f t="shared" si="12"/>
        <v/>
      </c>
      <c r="Q31" s="23" t="str">
        <f t="shared" si="13"/>
        <v/>
      </c>
      <c r="R31" s="23" t="str">
        <f t="shared" si="14"/>
        <v/>
      </c>
      <c r="S31" s="23" t="str">
        <f t="shared" si="15"/>
        <v/>
      </c>
      <c r="T31" s="23" t="str">
        <f t="shared" si="16"/>
        <v/>
      </c>
      <c r="U31" s="24">
        <f t="shared" si="17"/>
        <v>0</v>
      </c>
      <c r="V31" s="22"/>
      <c r="W31" s="14"/>
      <c r="X31" s="14"/>
      <c r="Y31" s="14"/>
      <c r="Z31" s="14"/>
      <c r="AA31" s="8"/>
      <c r="AB31" s="8"/>
      <c r="AC31" s="8"/>
      <c r="AD31" s="8"/>
      <c r="AE31" s="8"/>
      <c r="AF31" s="8"/>
      <c r="AG31" s="8"/>
      <c r="AH31" s="8"/>
      <c r="AN31" s="28" t="s">
        <v>178</v>
      </c>
      <c r="AY31" s="50" t="s">
        <v>35</v>
      </c>
      <c r="BA31" s="32">
        <v>15</v>
      </c>
      <c r="BB31" s="30">
        <v>29.5</v>
      </c>
      <c r="BC31" s="30" t="s">
        <v>160</v>
      </c>
      <c r="BD31" s="85">
        <f t="shared" si="18"/>
        <v>15</v>
      </c>
      <c r="BE31" s="51">
        <v>3</v>
      </c>
      <c r="BF31" s="26">
        <v>3.9</v>
      </c>
      <c r="BG31" s="26">
        <v>1.05</v>
      </c>
      <c r="BH31" s="86">
        <f t="shared" si="19"/>
        <v>3.9</v>
      </c>
      <c r="BI31" s="51">
        <v>2</v>
      </c>
      <c r="BJ31" s="26">
        <v>8.8000000000000007</v>
      </c>
      <c r="BK31" s="26">
        <v>16.5</v>
      </c>
      <c r="BL31" s="26">
        <v>20</v>
      </c>
      <c r="BM31" s="86">
        <f t="shared" si="20"/>
        <v>8.8000000000000007</v>
      </c>
      <c r="BN31" s="51">
        <v>2.5</v>
      </c>
      <c r="BO31" s="32">
        <v>1</v>
      </c>
      <c r="BP31" s="32">
        <v>2.5</v>
      </c>
      <c r="BQ31" s="32">
        <v>1.5</v>
      </c>
      <c r="BR31" s="32">
        <v>2.5</v>
      </c>
      <c r="BS31" s="32">
        <v>2</v>
      </c>
      <c r="BT31" s="32">
        <v>2</v>
      </c>
      <c r="BU31" s="32">
        <v>2.5</v>
      </c>
      <c r="BV31" s="32">
        <v>4</v>
      </c>
      <c r="BW31" s="32">
        <v>3.5</v>
      </c>
      <c r="BX31" s="32">
        <v>1.5</v>
      </c>
      <c r="BY31" s="32">
        <v>1.5</v>
      </c>
      <c r="BZ31" s="81">
        <f t="shared" si="21"/>
        <v>32</v>
      </c>
      <c r="CA31" s="82">
        <f t="shared" si="22"/>
        <v>32</v>
      </c>
    </row>
    <row r="32" spans="1:163" s="4" customFormat="1" ht="29.45" customHeight="1">
      <c r="A32" s="20">
        <v>25</v>
      </c>
      <c r="B32" s="21"/>
      <c r="C32" s="62"/>
      <c r="D32" s="23" t="str">
        <f t="shared" si="0"/>
        <v/>
      </c>
      <c r="E32" s="23" t="str">
        <f t="shared" si="1"/>
        <v/>
      </c>
      <c r="F32" s="23" t="str">
        <f t="shared" si="2"/>
        <v/>
      </c>
      <c r="G32" s="23" t="str">
        <f t="shared" si="3"/>
        <v/>
      </c>
      <c r="H32" s="23" t="str">
        <f t="shared" si="4"/>
        <v/>
      </c>
      <c r="I32" s="23" t="str">
        <f t="shared" si="5"/>
        <v/>
      </c>
      <c r="J32" s="23" t="str">
        <f t="shared" si="6"/>
        <v/>
      </c>
      <c r="K32" s="23" t="str">
        <f t="shared" si="7"/>
        <v/>
      </c>
      <c r="L32" s="23" t="str">
        <f t="shared" si="8"/>
        <v/>
      </c>
      <c r="M32" s="23" t="str">
        <f t="shared" si="9"/>
        <v/>
      </c>
      <c r="N32" s="23" t="str">
        <f t="shared" si="10"/>
        <v/>
      </c>
      <c r="O32" s="23" t="str">
        <f t="shared" si="11"/>
        <v/>
      </c>
      <c r="P32" s="23" t="str">
        <f t="shared" si="12"/>
        <v/>
      </c>
      <c r="Q32" s="23" t="str">
        <f t="shared" si="13"/>
        <v/>
      </c>
      <c r="R32" s="23" t="str">
        <f t="shared" si="14"/>
        <v/>
      </c>
      <c r="S32" s="23" t="str">
        <f t="shared" si="15"/>
        <v/>
      </c>
      <c r="T32" s="23" t="str">
        <f t="shared" si="16"/>
        <v/>
      </c>
      <c r="U32" s="24">
        <f t="shared" si="17"/>
        <v>0</v>
      </c>
      <c r="V32" s="22"/>
      <c r="W32" s="14"/>
      <c r="X32" s="14"/>
      <c r="Y32" s="14"/>
      <c r="Z32" s="14"/>
      <c r="AA32" s="8"/>
      <c r="AB32" s="8"/>
      <c r="AC32" s="8"/>
      <c r="AD32" s="8"/>
      <c r="AE32" s="8"/>
      <c r="AF32" s="8"/>
      <c r="AG32" s="8"/>
      <c r="AH32" s="8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50" t="s">
        <v>36</v>
      </c>
      <c r="AZ32" s="34"/>
      <c r="BA32" s="32">
        <v>15.5</v>
      </c>
      <c r="BB32" s="30">
        <v>30</v>
      </c>
      <c r="BC32" s="30" t="s">
        <v>161</v>
      </c>
      <c r="BD32" s="85">
        <f t="shared" si="18"/>
        <v>15.5</v>
      </c>
      <c r="BE32" s="51">
        <v>2.5</v>
      </c>
      <c r="BF32" s="26">
        <v>4.0999999999999996</v>
      </c>
      <c r="BG32" s="26">
        <v>1.1499999999999999</v>
      </c>
      <c r="BH32" s="86">
        <f t="shared" si="19"/>
        <v>4.0999999999999996</v>
      </c>
      <c r="BI32" s="51">
        <v>3</v>
      </c>
      <c r="BJ32" s="26">
        <v>8.6</v>
      </c>
      <c r="BK32" s="26">
        <v>16</v>
      </c>
      <c r="BL32" s="26">
        <v>17.5</v>
      </c>
      <c r="BM32" s="86">
        <f t="shared" si="20"/>
        <v>8.6</v>
      </c>
      <c r="BN32" s="51">
        <v>2</v>
      </c>
      <c r="BO32" s="32">
        <v>1.5</v>
      </c>
      <c r="BP32" s="32">
        <v>2</v>
      </c>
      <c r="BQ32" s="32">
        <v>2</v>
      </c>
      <c r="BR32" s="32">
        <v>2</v>
      </c>
      <c r="BS32" s="32">
        <v>1.5</v>
      </c>
      <c r="BT32" s="32">
        <v>2.5</v>
      </c>
      <c r="BU32" s="32">
        <v>2.5</v>
      </c>
      <c r="BV32" s="32">
        <v>3.5</v>
      </c>
      <c r="BW32" s="32">
        <v>3</v>
      </c>
      <c r="BX32" s="32">
        <v>2</v>
      </c>
      <c r="BY32" s="32">
        <v>2</v>
      </c>
      <c r="BZ32" s="81">
        <f t="shared" si="21"/>
        <v>32</v>
      </c>
      <c r="CA32" s="82">
        <f t="shared" si="22"/>
        <v>32</v>
      </c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</row>
    <row r="33" spans="1:163" ht="29.45" customHeight="1">
      <c r="A33" s="20">
        <v>26</v>
      </c>
      <c r="B33" s="21"/>
      <c r="C33" s="62"/>
      <c r="D33" s="23" t="str">
        <f t="shared" si="0"/>
        <v/>
      </c>
      <c r="E33" s="23" t="str">
        <f t="shared" si="1"/>
        <v/>
      </c>
      <c r="F33" s="23" t="str">
        <f t="shared" si="2"/>
        <v/>
      </c>
      <c r="G33" s="23" t="str">
        <f t="shared" si="3"/>
        <v/>
      </c>
      <c r="H33" s="23" t="str">
        <f t="shared" si="4"/>
        <v/>
      </c>
      <c r="I33" s="23" t="str">
        <f t="shared" si="5"/>
        <v/>
      </c>
      <c r="J33" s="23" t="str">
        <f t="shared" si="6"/>
        <v/>
      </c>
      <c r="K33" s="23" t="str">
        <f t="shared" si="7"/>
        <v/>
      </c>
      <c r="L33" s="23" t="str">
        <f t="shared" si="8"/>
        <v/>
      </c>
      <c r="M33" s="23" t="str">
        <f t="shared" si="9"/>
        <v/>
      </c>
      <c r="N33" s="23" t="str">
        <f t="shared" si="10"/>
        <v/>
      </c>
      <c r="O33" s="23" t="str">
        <f t="shared" si="11"/>
        <v/>
      </c>
      <c r="P33" s="23" t="str">
        <f t="shared" si="12"/>
        <v/>
      </c>
      <c r="Q33" s="23" t="str">
        <f t="shared" si="13"/>
        <v/>
      </c>
      <c r="R33" s="23" t="str">
        <f t="shared" si="14"/>
        <v/>
      </c>
      <c r="S33" s="23" t="str">
        <f t="shared" si="15"/>
        <v/>
      </c>
      <c r="T33" s="23" t="str">
        <f t="shared" si="16"/>
        <v/>
      </c>
      <c r="U33" s="24">
        <f t="shared" si="17"/>
        <v>0</v>
      </c>
      <c r="V33" s="22"/>
      <c r="W33" s="14"/>
      <c r="X33" s="14"/>
      <c r="Y33" s="14"/>
      <c r="Z33" s="14"/>
      <c r="AA33" s="8"/>
      <c r="AB33" s="8"/>
      <c r="AC33" s="8"/>
      <c r="AD33" s="8"/>
      <c r="AE33" s="8"/>
      <c r="AF33" s="8"/>
      <c r="AG33" s="8"/>
      <c r="AH33" s="8"/>
      <c r="AY33" s="50">
        <v>33</v>
      </c>
      <c r="BA33" s="32">
        <v>16</v>
      </c>
      <c r="BB33" s="30">
        <v>30.5</v>
      </c>
      <c r="BC33" s="30" t="s">
        <v>162</v>
      </c>
      <c r="BD33" s="85">
        <f t="shared" si="18"/>
        <v>16</v>
      </c>
      <c r="BE33" s="51">
        <v>2</v>
      </c>
      <c r="BF33" s="26">
        <v>4</v>
      </c>
      <c r="BG33" s="26">
        <v>1.1000000000000001</v>
      </c>
      <c r="BH33" s="86">
        <f t="shared" si="19"/>
        <v>4</v>
      </c>
      <c r="BI33" s="51">
        <v>2.5</v>
      </c>
      <c r="BJ33" s="26">
        <v>9</v>
      </c>
      <c r="BK33" s="26">
        <v>17</v>
      </c>
      <c r="BL33" s="26">
        <v>25</v>
      </c>
      <c r="BM33" s="86">
        <f t="shared" si="20"/>
        <v>9</v>
      </c>
      <c r="BN33" s="51">
        <v>3</v>
      </c>
      <c r="BO33" s="32">
        <v>2</v>
      </c>
      <c r="BP33" s="32">
        <v>2</v>
      </c>
      <c r="BQ33" s="32">
        <v>1.5</v>
      </c>
      <c r="BR33" s="32">
        <v>2.5</v>
      </c>
      <c r="BS33" s="32">
        <v>2</v>
      </c>
      <c r="BT33" s="32">
        <v>2</v>
      </c>
      <c r="BU33" s="32">
        <v>3</v>
      </c>
      <c r="BV33" s="32">
        <v>3.5</v>
      </c>
      <c r="BW33" s="32">
        <v>3.5</v>
      </c>
      <c r="BX33" s="32">
        <v>2.5</v>
      </c>
      <c r="BY33" s="32">
        <v>1</v>
      </c>
      <c r="BZ33" s="81">
        <f t="shared" si="21"/>
        <v>33</v>
      </c>
      <c r="CA33" s="82">
        <f t="shared" si="22"/>
        <v>33</v>
      </c>
    </row>
    <row r="34" spans="1:163" s="4" customFormat="1" ht="29.45" customHeight="1">
      <c r="A34" s="20">
        <v>27</v>
      </c>
      <c r="B34" s="21"/>
      <c r="C34" s="62"/>
      <c r="D34" s="23" t="str">
        <f t="shared" si="0"/>
        <v/>
      </c>
      <c r="E34" s="23" t="str">
        <f t="shared" si="1"/>
        <v/>
      </c>
      <c r="F34" s="23" t="str">
        <f t="shared" si="2"/>
        <v/>
      </c>
      <c r="G34" s="23" t="str">
        <f t="shared" si="3"/>
        <v/>
      </c>
      <c r="H34" s="23" t="str">
        <f t="shared" si="4"/>
        <v/>
      </c>
      <c r="I34" s="23" t="str">
        <f t="shared" si="5"/>
        <v/>
      </c>
      <c r="J34" s="23" t="str">
        <f t="shared" si="6"/>
        <v/>
      </c>
      <c r="K34" s="23" t="str">
        <f t="shared" si="7"/>
        <v/>
      </c>
      <c r="L34" s="23" t="str">
        <f t="shared" si="8"/>
        <v/>
      </c>
      <c r="M34" s="23" t="str">
        <f t="shared" si="9"/>
        <v/>
      </c>
      <c r="N34" s="23" t="str">
        <f t="shared" si="10"/>
        <v/>
      </c>
      <c r="O34" s="23" t="str">
        <f t="shared" si="11"/>
        <v/>
      </c>
      <c r="P34" s="23" t="str">
        <f t="shared" si="12"/>
        <v/>
      </c>
      <c r="Q34" s="23" t="str">
        <f t="shared" si="13"/>
        <v/>
      </c>
      <c r="R34" s="23" t="str">
        <f t="shared" si="14"/>
        <v/>
      </c>
      <c r="S34" s="23" t="str">
        <f t="shared" si="15"/>
        <v/>
      </c>
      <c r="T34" s="23" t="str">
        <f t="shared" si="16"/>
        <v/>
      </c>
      <c r="U34" s="24">
        <f t="shared" si="17"/>
        <v>0</v>
      </c>
      <c r="V34" s="22"/>
      <c r="W34" s="14"/>
      <c r="X34" s="14"/>
      <c r="Y34" s="14"/>
      <c r="Z34" s="14"/>
      <c r="AA34" s="8"/>
      <c r="AB34" s="8"/>
      <c r="AC34" s="8"/>
      <c r="AD34" s="8"/>
      <c r="AE34" s="8"/>
      <c r="AF34" s="8"/>
      <c r="AG34" s="8"/>
      <c r="AH34" s="8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50" t="s">
        <v>37</v>
      </c>
      <c r="AZ34" s="34"/>
      <c r="BA34" s="32">
        <v>15</v>
      </c>
      <c r="BB34" s="30">
        <v>29.5</v>
      </c>
      <c r="BC34" s="30" t="s">
        <v>160</v>
      </c>
      <c r="BD34" s="85">
        <f t="shared" si="18"/>
        <v>15</v>
      </c>
      <c r="BE34" s="51">
        <v>3</v>
      </c>
      <c r="BF34" s="26">
        <v>3.9</v>
      </c>
      <c r="BG34" s="26">
        <v>1.05</v>
      </c>
      <c r="BH34" s="86">
        <f t="shared" si="19"/>
        <v>3.9</v>
      </c>
      <c r="BI34" s="51">
        <v>2</v>
      </c>
      <c r="BJ34" s="26">
        <v>8.8000000000000007</v>
      </c>
      <c r="BK34" s="26">
        <v>16.5</v>
      </c>
      <c r="BL34" s="26">
        <v>20</v>
      </c>
      <c r="BM34" s="86">
        <f t="shared" si="20"/>
        <v>8.8000000000000007</v>
      </c>
      <c r="BN34" s="51">
        <v>2.5</v>
      </c>
      <c r="BO34" s="32">
        <v>1</v>
      </c>
      <c r="BP34" s="32">
        <v>2.5</v>
      </c>
      <c r="BQ34" s="32">
        <v>1.5</v>
      </c>
      <c r="BR34" s="32">
        <v>3</v>
      </c>
      <c r="BS34" s="32">
        <v>2</v>
      </c>
      <c r="BT34" s="32">
        <v>2.5</v>
      </c>
      <c r="BU34" s="32">
        <v>2.5</v>
      </c>
      <c r="BV34" s="32">
        <v>4</v>
      </c>
      <c r="BW34" s="32">
        <v>3.5</v>
      </c>
      <c r="BX34" s="32">
        <v>1.5</v>
      </c>
      <c r="BY34" s="32">
        <v>1.5</v>
      </c>
      <c r="BZ34" s="81">
        <f t="shared" si="21"/>
        <v>33</v>
      </c>
      <c r="CA34" s="82">
        <f t="shared" si="22"/>
        <v>33</v>
      </c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</row>
    <row r="35" spans="1:163" ht="29.45" customHeight="1">
      <c r="A35" s="20">
        <v>28</v>
      </c>
      <c r="B35" s="21"/>
      <c r="C35" s="62"/>
      <c r="D35" s="23" t="str">
        <f t="shared" si="0"/>
        <v/>
      </c>
      <c r="E35" s="23" t="str">
        <f t="shared" si="1"/>
        <v/>
      </c>
      <c r="F35" s="23" t="str">
        <f t="shared" si="2"/>
        <v/>
      </c>
      <c r="G35" s="23" t="str">
        <f t="shared" si="3"/>
        <v/>
      </c>
      <c r="H35" s="23" t="str">
        <f t="shared" si="4"/>
        <v/>
      </c>
      <c r="I35" s="23" t="str">
        <f t="shared" si="5"/>
        <v/>
      </c>
      <c r="J35" s="23" t="str">
        <f t="shared" si="6"/>
        <v/>
      </c>
      <c r="K35" s="23" t="str">
        <f t="shared" si="7"/>
        <v/>
      </c>
      <c r="L35" s="23" t="str">
        <f t="shared" si="8"/>
        <v/>
      </c>
      <c r="M35" s="23" t="str">
        <f t="shared" si="9"/>
        <v/>
      </c>
      <c r="N35" s="23" t="str">
        <f t="shared" si="10"/>
        <v/>
      </c>
      <c r="O35" s="23" t="str">
        <f t="shared" si="11"/>
        <v/>
      </c>
      <c r="P35" s="23" t="str">
        <f t="shared" si="12"/>
        <v/>
      </c>
      <c r="Q35" s="23" t="str">
        <f t="shared" si="13"/>
        <v/>
      </c>
      <c r="R35" s="23" t="str">
        <f t="shared" si="14"/>
        <v/>
      </c>
      <c r="S35" s="23" t="str">
        <f t="shared" si="15"/>
        <v/>
      </c>
      <c r="T35" s="23" t="str">
        <f t="shared" si="16"/>
        <v/>
      </c>
      <c r="U35" s="24">
        <f t="shared" si="17"/>
        <v>0</v>
      </c>
      <c r="V35" s="22"/>
      <c r="W35" s="14"/>
      <c r="X35" s="14"/>
      <c r="Y35" s="14"/>
      <c r="Z35" s="14"/>
      <c r="AA35" s="8"/>
      <c r="AB35" s="8"/>
      <c r="AC35" s="8"/>
      <c r="AD35" s="8"/>
      <c r="AE35" s="8"/>
      <c r="AF35" s="8"/>
      <c r="AG35" s="8"/>
      <c r="AH35" s="8"/>
      <c r="AY35" s="50" t="s">
        <v>38</v>
      </c>
      <c r="BA35" s="32">
        <v>15.5</v>
      </c>
      <c r="BB35" s="30">
        <v>30</v>
      </c>
      <c r="BC35" s="30" t="s">
        <v>161</v>
      </c>
      <c r="BD35" s="85">
        <f t="shared" si="18"/>
        <v>15.5</v>
      </c>
      <c r="BE35" s="51">
        <v>2.5</v>
      </c>
      <c r="BF35" s="26">
        <v>4.0999999999999996</v>
      </c>
      <c r="BG35" s="26">
        <v>1.1499999999999999</v>
      </c>
      <c r="BH35" s="86">
        <f t="shared" si="19"/>
        <v>4.0999999999999996</v>
      </c>
      <c r="BI35" s="51">
        <v>3</v>
      </c>
      <c r="BJ35" s="26">
        <v>8.6</v>
      </c>
      <c r="BK35" s="26">
        <v>16</v>
      </c>
      <c r="BL35" s="26">
        <v>17.5</v>
      </c>
      <c r="BM35" s="86">
        <f t="shared" si="20"/>
        <v>8.6</v>
      </c>
      <c r="BN35" s="51">
        <v>2</v>
      </c>
      <c r="BO35" s="32">
        <v>2</v>
      </c>
      <c r="BP35" s="32">
        <v>2.5</v>
      </c>
      <c r="BQ35" s="32">
        <v>2</v>
      </c>
      <c r="BR35" s="32">
        <v>2</v>
      </c>
      <c r="BS35" s="32">
        <v>1.5</v>
      </c>
      <c r="BT35" s="32">
        <v>2.5</v>
      </c>
      <c r="BU35" s="32">
        <v>2.5</v>
      </c>
      <c r="BV35" s="32">
        <v>3.5</v>
      </c>
      <c r="BW35" s="32">
        <v>3</v>
      </c>
      <c r="BX35" s="32">
        <v>2.5</v>
      </c>
      <c r="BY35" s="32">
        <v>1.5</v>
      </c>
      <c r="BZ35" s="81">
        <f t="shared" si="21"/>
        <v>33</v>
      </c>
      <c r="CA35" s="82">
        <f t="shared" si="22"/>
        <v>33</v>
      </c>
    </row>
    <row r="36" spans="1:163" s="4" customFormat="1" ht="29.45" customHeight="1">
      <c r="A36" s="20">
        <v>29</v>
      </c>
      <c r="B36" s="21"/>
      <c r="C36" s="62"/>
      <c r="D36" s="23" t="str">
        <f t="shared" si="0"/>
        <v/>
      </c>
      <c r="E36" s="23" t="str">
        <f t="shared" si="1"/>
        <v/>
      </c>
      <c r="F36" s="23" t="str">
        <f t="shared" si="2"/>
        <v/>
      </c>
      <c r="G36" s="23" t="str">
        <f t="shared" si="3"/>
        <v/>
      </c>
      <c r="H36" s="23" t="str">
        <f t="shared" si="4"/>
        <v/>
      </c>
      <c r="I36" s="23" t="str">
        <f t="shared" si="5"/>
        <v/>
      </c>
      <c r="J36" s="23" t="str">
        <f t="shared" si="6"/>
        <v/>
      </c>
      <c r="K36" s="23" t="str">
        <f t="shared" si="7"/>
        <v/>
      </c>
      <c r="L36" s="23" t="str">
        <f t="shared" si="8"/>
        <v/>
      </c>
      <c r="M36" s="23" t="str">
        <f t="shared" si="9"/>
        <v/>
      </c>
      <c r="N36" s="23" t="str">
        <f t="shared" si="10"/>
        <v/>
      </c>
      <c r="O36" s="23" t="str">
        <f t="shared" si="11"/>
        <v/>
      </c>
      <c r="P36" s="23" t="str">
        <f t="shared" si="12"/>
        <v/>
      </c>
      <c r="Q36" s="23" t="str">
        <f t="shared" si="13"/>
        <v/>
      </c>
      <c r="R36" s="23" t="str">
        <f t="shared" si="14"/>
        <v/>
      </c>
      <c r="S36" s="23" t="str">
        <f t="shared" si="15"/>
        <v/>
      </c>
      <c r="T36" s="23" t="str">
        <f t="shared" si="16"/>
        <v/>
      </c>
      <c r="U36" s="24">
        <f t="shared" si="17"/>
        <v>0</v>
      </c>
      <c r="V36" s="22"/>
      <c r="W36" s="14"/>
      <c r="X36" s="14"/>
      <c r="Y36" s="14"/>
      <c r="Z36" s="14"/>
      <c r="AA36" s="8"/>
      <c r="AB36" s="8"/>
      <c r="AC36" s="8"/>
      <c r="AD36" s="8"/>
      <c r="AE36" s="8"/>
      <c r="AF36" s="8"/>
      <c r="AG36" s="8"/>
      <c r="AH36" s="8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50">
        <v>34</v>
      </c>
      <c r="AZ36" s="34"/>
      <c r="BA36" s="32">
        <v>16</v>
      </c>
      <c r="BB36" s="30">
        <v>30.5</v>
      </c>
      <c r="BC36" s="30" t="s">
        <v>162</v>
      </c>
      <c r="BD36" s="85">
        <f t="shared" si="18"/>
        <v>16</v>
      </c>
      <c r="BE36" s="51">
        <v>2</v>
      </c>
      <c r="BF36" s="26">
        <v>4</v>
      </c>
      <c r="BG36" s="26">
        <v>1.1000000000000001</v>
      </c>
      <c r="BH36" s="86">
        <f t="shared" si="19"/>
        <v>4</v>
      </c>
      <c r="BI36" s="51">
        <v>2.5</v>
      </c>
      <c r="BJ36" s="26">
        <v>9</v>
      </c>
      <c r="BK36" s="26">
        <v>17</v>
      </c>
      <c r="BL36" s="26">
        <v>25</v>
      </c>
      <c r="BM36" s="86">
        <f t="shared" si="20"/>
        <v>9</v>
      </c>
      <c r="BN36" s="51">
        <v>3</v>
      </c>
      <c r="BO36" s="32">
        <v>2</v>
      </c>
      <c r="BP36" s="32">
        <v>2</v>
      </c>
      <c r="BQ36" s="32">
        <v>1.5</v>
      </c>
      <c r="BR36" s="32">
        <v>2.5</v>
      </c>
      <c r="BS36" s="32">
        <v>2</v>
      </c>
      <c r="BT36" s="32">
        <v>2</v>
      </c>
      <c r="BU36" s="32">
        <v>3.5</v>
      </c>
      <c r="BV36" s="32">
        <v>4</v>
      </c>
      <c r="BW36" s="32">
        <v>3.5</v>
      </c>
      <c r="BX36" s="32">
        <v>2.5</v>
      </c>
      <c r="BY36" s="32">
        <v>1</v>
      </c>
      <c r="BZ36" s="81">
        <f t="shared" si="21"/>
        <v>34</v>
      </c>
      <c r="CA36" s="82">
        <f t="shared" si="22"/>
        <v>34</v>
      </c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</row>
    <row r="37" spans="1:163" ht="29.45" customHeight="1">
      <c r="A37" s="20">
        <v>30</v>
      </c>
      <c r="B37" s="21"/>
      <c r="C37" s="62"/>
      <c r="D37" s="23" t="str">
        <f t="shared" si="0"/>
        <v/>
      </c>
      <c r="E37" s="23" t="str">
        <f t="shared" si="1"/>
        <v/>
      </c>
      <c r="F37" s="23" t="str">
        <f t="shared" si="2"/>
        <v/>
      </c>
      <c r="G37" s="23" t="str">
        <f t="shared" si="3"/>
        <v/>
      </c>
      <c r="H37" s="23" t="str">
        <f t="shared" si="4"/>
        <v/>
      </c>
      <c r="I37" s="23" t="str">
        <f t="shared" si="5"/>
        <v/>
      </c>
      <c r="J37" s="23" t="str">
        <f t="shared" si="6"/>
        <v/>
      </c>
      <c r="K37" s="23" t="str">
        <f t="shared" si="7"/>
        <v/>
      </c>
      <c r="L37" s="23" t="str">
        <f t="shared" si="8"/>
        <v/>
      </c>
      <c r="M37" s="23" t="str">
        <f t="shared" si="9"/>
        <v/>
      </c>
      <c r="N37" s="23" t="str">
        <f t="shared" si="10"/>
        <v/>
      </c>
      <c r="O37" s="23" t="str">
        <f t="shared" si="11"/>
        <v/>
      </c>
      <c r="P37" s="23" t="str">
        <f t="shared" si="12"/>
        <v/>
      </c>
      <c r="Q37" s="23" t="str">
        <f t="shared" si="13"/>
        <v/>
      </c>
      <c r="R37" s="23" t="str">
        <f t="shared" si="14"/>
        <v/>
      </c>
      <c r="S37" s="23" t="str">
        <f t="shared" si="15"/>
        <v/>
      </c>
      <c r="T37" s="23" t="str">
        <f t="shared" si="16"/>
        <v/>
      </c>
      <c r="U37" s="24">
        <f t="shared" si="17"/>
        <v>0</v>
      </c>
      <c r="V37" s="22"/>
      <c r="W37" s="14"/>
      <c r="X37" s="14"/>
      <c r="Y37" s="14"/>
      <c r="Z37" s="14"/>
      <c r="AA37" s="8"/>
      <c r="AB37" s="8"/>
      <c r="AC37" s="8"/>
      <c r="AD37" s="8"/>
      <c r="AE37" s="8"/>
      <c r="AF37" s="8"/>
      <c r="AG37" s="8"/>
      <c r="AH37" s="8"/>
      <c r="AY37" s="50" t="s">
        <v>39</v>
      </c>
      <c r="BA37" s="32">
        <v>15</v>
      </c>
      <c r="BB37" s="30">
        <v>29.5</v>
      </c>
      <c r="BC37" s="30" t="s">
        <v>160</v>
      </c>
      <c r="BD37" s="85">
        <f t="shared" si="18"/>
        <v>15</v>
      </c>
      <c r="BE37" s="51">
        <v>3</v>
      </c>
      <c r="BF37" s="26">
        <v>3.9</v>
      </c>
      <c r="BG37" s="26">
        <v>1.05</v>
      </c>
      <c r="BH37" s="86">
        <f t="shared" si="19"/>
        <v>3.9</v>
      </c>
      <c r="BI37" s="51">
        <v>2</v>
      </c>
      <c r="BJ37" s="26">
        <v>8.8000000000000007</v>
      </c>
      <c r="BK37" s="26">
        <v>16.5</v>
      </c>
      <c r="BL37" s="26">
        <v>20</v>
      </c>
      <c r="BM37" s="86">
        <f t="shared" si="20"/>
        <v>8.8000000000000007</v>
      </c>
      <c r="BN37" s="51">
        <v>2.5</v>
      </c>
      <c r="BO37" s="32">
        <v>1</v>
      </c>
      <c r="BP37" s="32">
        <v>2.5</v>
      </c>
      <c r="BQ37" s="32">
        <v>1.5</v>
      </c>
      <c r="BR37" s="32">
        <v>3</v>
      </c>
      <c r="BS37" s="32">
        <v>2</v>
      </c>
      <c r="BT37" s="32">
        <v>2.5</v>
      </c>
      <c r="BU37" s="32">
        <v>2.5</v>
      </c>
      <c r="BV37" s="32">
        <v>4</v>
      </c>
      <c r="BW37" s="32">
        <v>3.5</v>
      </c>
      <c r="BX37" s="32">
        <v>2</v>
      </c>
      <c r="BY37" s="32">
        <v>2</v>
      </c>
      <c r="BZ37" s="81">
        <f t="shared" si="21"/>
        <v>34</v>
      </c>
      <c r="CA37" s="82">
        <f t="shared" si="22"/>
        <v>34</v>
      </c>
    </row>
    <row r="38" spans="1:163" s="4" customFormat="1" ht="29.45" customHeight="1">
      <c r="A38" s="20">
        <v>31</v>
      </c>
      <c r="B38" s="21"/>
      <c r="C38" s="62"/>
      <c r="D38" s="23" t="str">
        <f t="shared" si="0"/>
        <v/>
      </c>
      <c r="E38" s="23" t="str">
        <f t="shared" si="1"/>
        <v/>
      </c>
      <c r="F38" s="23" t="str">
        <f t="shared" si="2"/>
        <v/>
      </c>
      <c r="G38" s="23" t="str">
        <f t="shared" si="3"/>
        <v/>
      </c>
      <c r="H38" s="23" t="str">
        <f t="shared" si="4"/>
        <v/>
      </c>
      <c r="I38" s="23" t="str">
        <f t="shared" si="5"/>
        <v/>
      </c>
      <c r="J38" s="23" t="str">
        <f t="shared" si="6"/>
        <v/>
      </c>
      <c r="K38" s="23" t="str">
        <f t="shared" si="7"/>
        <v/>
      </c>
      <c r="L38" s="23" t="str">
        <f t="shared" si="8"/>
        <v/>
      </c>
      <c r="M38" s="23" t="str">
        <f t="shared" si="9"/>
        <v/>
      </c>
      <c r="N38" s="23" t="str">
        <f t="shared" si="10"/>
        <v/>
      </c>
      <c r="O38" s="23" t="str">
        <f t="shared" si="11"/>
        <v/>
      </c>
      <c r="P38" s="23" t="str">
        <f t="shared" si="12"/>
        <v/>
      </c>
      <c r="Q38" s="23" t="str">
        <f t="shared" si="13"/>
        <v/>
      </c>
      <c r="R38" s="23" t="str">
        <f t="shared" si="14"/>
        <v/>
      </c>
      <c r="S38" s="23" t="str">
        <f t="shared" si="15"/>
        <v/>
      </c>
      <c r="T38" s="23" t="str">
        <f t="shared" si="16"/>
        <v/>
      </c>
      <c r="U38" s="24">
        <f t="shared" si="17"/>
        <v>0</v>
      </c>
      <c r="V38" s="22"/>
      <c r="W38" s="14"/>
      <c r="X38" s="14"/>
      <c r="Y38" s="14"/>
      <c r="Z38" s="14"/>
      <c r="AA38" s="8"/>
      <c r="AB38" s="8"/>
      <c r="AC38" s="8"/>
      <c r="AD38" s="8"/>
      <c r="AE38" s="8"/>
      <c r="AF38" s="8"/>
      <c r="AG38" s="8"/>
      <c r="AH38" s="8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50" t="s">
        <v>40</v>
      </c>
      <c r="AZ38" s="34"/>
      <c r="BA38" s="32">
        <v>15.5</v>
      </c>
      <c r="BB38" s="30">
        <v>30</v>
      </c>
      <c r="BC38" s="30" t="s">
        <v>161</v>
      </c>
      <c r="BD38" s="85">
        <f t="shared" si="18"/>
        <v>15.5</v>
      </c>
      <c r="BE38" s="51">
        <v>2.5</v>
      </c>
      <c r="BF38" s="26">
        <v>4.0999999999999996</v>
      </c>
      <c r="BG38" s="26">
        <v>1.1499999999999999</v>
      </c>
      <c r="BH38" s="86">
        <f t="shared" si="19"/>
        <v>4.0999999999999996</v>
      </c>
      <c r="BI38" s="51">
        <v>3</v>
      </c>
      <c r="BJ38" s="26">
        <v>8.6</v>
      </c>
      <c r="BK38" s="26">
        <v>16</v>
      </c>
      <c r="BL38" s="26">
        <v>17.5</v>
      </c>
      <c r="BM38" s="86">
        <f t="shared" si="20"/>
        <v>8.6</v>
      </c>
      <c r="BN38" s="51">
        <v>2</v>
      </c>
      <c r="BO38" s="32">
        <v>2</v>
      </c>
      <c r="BP38" s="32">
        <v>2.5</v>
      </c>
      <c r="BQ38" s="32">
        <v>2</v>
      </c>
      <c r="BR38" s="32">
        <v>2</v>
      </c>
      <c r="BS38" s="32">
        <v>1.5</v>
      </c>
      <c r="BT38" s="32">
        <v>2.5</v>
      </c>
      <c r="BU38" s="32">
        <v>2.5</v>
      </c>
      <c r="BV38" s="32">
        <v>3.5</v>
      </c>
      <c r="BW38" s="32">
        <v>4</v>
      </c>
      <c r="BX38" s="32">
        <v>2.5</v>
      </c>
      <c r="BY38" s="32">
        <v>1.5</v>
      </c>
      <c r="BZ38" s="81">
        <f t="shared" si="21"/>
        <v>34</v>
      </c>
      <c r="CA38" s="82">
        <f t="shared" si="22"/>
        <v>34</v>
      </c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</row>
    <row r="39" spans="1:163" ht="29.45" customHeight="1">
      <c r="A39" s="20">
        <v>32</v>
      </c>
      <c r="B39" s="21"/>
      <c r="C39" s="62"/>
      <c r="D39" s="23" t="str">
        <f t="shared" si="0"/>
        <v/>
      </c>
      <c r="E39" s="23" t="str">
        <f t="shared" si="1"/>
        <v/>
      </c>
      <c r="F39" s="23" t="str">
        <f t="shared" si="2"/>
        <v/>
      </c>
      <c r="G39" s="23" t="str">
        <f t="shared" si="3"/>
        <v/>
      </c>
      <c r="H39" s="23" t="str">
        <f t="shared" si="4"/>
        <v/>
      </c>
      <c r="I39" s="23" t="str">
        <f t="shared" si="5"/>
        <v/>
      </c>
      <c r="J39" s="23" t="str">
        <f t="shared" si="6"/>
        <v/>
      </c>
      <c r="K39" s="23" t="str">
        <f t="shared" si="7"/>
        <v/>
      </c>
      <c r="L39" s="23" t="str">
        <f t="shared" si="8"/>
        <v/>
      </c>
      <c r="M39" s="23" t="str">
        <f t="shared" si="9"/>
        <v/>
      </c>
      <c r="N39" s="23" t="str">
        <f t="shared" si="10"/>
        <v/>
      </c>
      <c r="O39" s="23" t="str">
        <f t="shared" si="11"/>
        <v/>
      </c>
      <c r="P39" s="23" t="str">
        <f t="shared" si="12"/>
        <v/>
      </c>
      <c r="Q39" s="23" t="str">
        <f t="shared" si="13"/>
        <v/>
      </c>
      <c r="R39" s="23" t="str">
        <f t="shared" si="14"/>
        <v/>
      </c>
      <c r="S39" s="23" t="str">
        <f t="shared" si="15"/>
        <v/>
      </c>
      <c r="T39" s="23" t="str">
        <f t="shared" si="16"/>
        <v/>
      </c>
      <c r="U39" s="24">
        <f t="shared" si="17"/>
        <v>0</v>
      </c>
      <c r="V39" s="22"/>
      <c r="W39" s="14"/>
      <c r="X39" s="14"/>
      <c r="Y39" s="14"/>
      <c r="Z39" s="14"/>
      <c r="AA39" s="8"/>
      <c r="AB39" s="8"/>
      <c r="AC39" s="8"/>
      <c r="AD39" s="8"/>
      <c r="AE39" s="8"/>
      <c r="AF39" s="8"/>
      <c r="AG39" s="8"/>
      <c r="AH39" s="8"/>
      <c r="AY39" s="50">
        <v>35</v>
      </c>
      <c r="BA39" s="32">
        <v>16.5</v>
      </c>
      <c r="BB39" s="30">
        <v>31</v>
      </c>
      <c r="BC39" s="30" t="s">
        <v>163</v>
      </c>
      <c r="BD39" s="85">
        <f t="shared" si="18"/>
        <v>16.5</v>
      </c>
      <c r="BE39" s="79">
        <v>1.5</v>
      </c>
      <c r="BF39" s="26">
        <v>3.9</v>
      </c>
      <c r="BG39" s="26">
        <v>1.05</v>
      </c>
      <c r="BH39" s="86">
        <f t="shared" si="19"/>
        <v>3.9</v>
      </c>
      <c r="BI39" s="51">
        <v>2</v>
      </c>
      <c r="BJ39" s="26">
        <v>8.4</v>
      </c>
      <c r="BK39" s="26">
        <v>15.5</v>
      </c>
      <c r="BL39" s="26">
        <v>15.5</v>
      </c>
      <c r="BM39" s="86">
        <f t="shared" si="20"/>
        <v>8.4</v>
      </c>
      <c r="BN39" s="51">
        <v>1.5</v>
      </c>
      <c r="BO39" s="32">
        <v>2</v>
      </c>
      <c r="BP39" s="32">
        <v>3</v>
      </c>
      <c r="BQ39" s="32">
        <v>2</v>
      </c>
      <c r="BR39" s="32">
        <v>2.5</v>
      </c>
      <c r="BS39" s="32">
        <v>2</v>
      </c>
      <c r="BT39" s="32">
        <v>2.5</v>
      </c>
      <c r="BU39" s="32">
        <v>3.5</v>
      </c>
      <c r="BV39" s="32">
        <v>4</v>
      </c>
      <c r="BW39" s="32">
        <v>4</v>
      </c>
      <c r="BX39" s="32">
        <v>2.5</v>
      </c>
      <c r="BY39" s="32">
        <v>2</v>
      </c>
      <c r="BZ39" s="81">
        <f t="shared" si="21"/>
        <v>35</v>
      </c>
      <c r="CA39" s="82">
        <f t="shared" si="22"/>
        <v>35</v>
      </c>
    </row>
    <row r="40" spans="1:163" s="4" customFormat="1" ht="29.45" customHeight="1">
      <c r="A40" s="20">
        <v>33</v>
      </c>
      <c r="B40" s="21"/>
      <c r="C40" s="62"/>
      <c r="D40" s="23" t="str">
        <f t="shared" ref="D40:D71" si="23">IFERROR(IF($A40="","",VLOOKUP($V40,MASTERCOPY,6,0)),"")</f>
        <v/>
      </c>
      <c r="E40" s="23" t="str">
        <f t="shared" ref="E40:E71" si="24">IFERROR(IF($A40="","",VLOOKUP($V40,MASTERCOPY,7,0)),"")</f>
        <v/>
      </c>
      <c r="F40" s="23" t="str">
        <f t="shared" ref="F40:F71" si="25">IFERROR(IF($A40="","",VLOOKUP($V40,MASTERCOPY,10,0)),"")</f>
        <v/>
      </c>
      <c r="G40" s="23" t="str">
        <f t="shared" ref="G40:G71" si="26">IFERROR(IF($A40="","",VLOOKUP($V40,MASTERCOPY,11,0)),"")</f>
        <v/>
      </c>
      <c r="H40" s="23" t="str">
        <f t="shared" ref="H40:H71" si="27">IFERROR(IF($A40="","",VLOOKUP($V40,MASTERCOPY,15,0)),"")</f>
        <v/>
      </c>
      <c r="I40" s="23" t="str">
        <f t="shared" ref="I40:I71" si="28">IFERROR(IF($A40="","",VLOOKUP($V40,MASTERCOPY,16,0)),"")</f>
        <v/>
      </c>
      <c r="J40" s="23" t="str">
        <f t="shared" ref="J40:J71" si="29">IFERROR(IF($A40="","",VLOOKUP($V40,MASTERCOPY,17,0)),"")</f>
        <v/>
      </c>
      <c r="K40" s="23" t="str">
        <f t="shared" ref="K40:K71" si="30">IFERROR(IF($A40="","",VLOOKUP($V40,MASTERCOPY,18,0)),"")</f>
        <v/>
      </c>
      <c r="L40" s="23" t="str">
        <f t="shared" ref="L40:L71" si="31">IFERROR(IF($A40="","",VLOOKUP($V40,MASTERCOPY,19,0)),"")</f>
        <v/>
      </c>
      <c r="M40" s="23" t="str">
        <f t="shared" ref="M40:M71" si="32">IFERROR(IF($A40="","",VLOOKUP($V40,MASTERCOPY,20,0)),"")</f>
        <v/>
      </c>
      <c r="N40" s="23" t="str">
        <f t="shared" ref="N40:N71" si="33">IFERROR(IF($A40="","",VLOOKUP($V40,MASTERCOPY,21,0)),"")</f>
        <v/>
      </c>
      <c r="O40" s="23" t="str">
        <f t="shared" ref="O40:O71" si="34">IFERROR(IF($A40="","",VLOOKUP($V40,MASTERCOPY,22,0)),"")</f>
        <v/>
      </c>
      <c r="P40" s="23" t="str">
        <f t="shared" ref="P40:P71" si="35">IFERROR(IF($A40="","",VLOOKUP($V40,MASTERCOPY,23,0)),"")</f>
        <v/>
      </c>
      <c r="Q40" s="23" t="str">
        <f t="shared" ref="Q40:Q71" si="36">IFERROR(IF($A40="","",VLOOKUP($V40,MASTERCOPY,24,0)),"")</f>
        <v/>
      </c>
      <c r="R40" s="23" t="str">
        <f t="shared" ref="R40:R71" si="37">IFERROR(IF($A40="","",VLOOKUP($V40,MASTERCOPY,25,0)),"")</f>
        <v/>
      </c>
      <c r="S40" s="23" t="str">
        <f t="shared" ref="S40:S71" si="38">IFERROR(IF($A40="","",VLOOKUP($V40,MASTERCOPY,26,0)),"")</f>
        <v/>
      </c>
      <c r="T40" s="23" t="str">
        <f t="shared" ref="T40:T71" si="39">IFERROR(IF($A40="","",VLOOKUP($V40,MASTERCOPY,27,0)),"")</f>
        <v/>
      </c>
      <c r="U40" s="24">
        <f t="shared" si="17"/>
        <v>0</v>
      </c>
      <c r="V40" s="22"/>
      <c r="W40" s="14"/>
      <c r="X40" s="14"/>
      <c r="Y40" s="14"/>
      <c r="Z40" s="14"/>
      <c r="AA40" s="8"/>
      <c r="AB40" s="8"/>
      <c r="AC40" s="8"/>
      <c r="AD40" s="8"/>
      <c r="AE40" s="8"/>
      <c r="AF40" s="8"/>
      <c r="AG40" s="8"/>
      <c r="AH40" s="8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50" t="s">
        <v>41</v>
      </c>
      <c r="AZ40" s="34"/>
      <c r="BA40" s="32">
        <v>16</v>
      </c>
      <c r="BB40" s="30">
        <v>30.5</v>
      </c>
      <c r="BC40" s="30" t="s">
        <v>162</v>
      </c>
      <c r="BD40" s="85">
        <f t="shared" si="18"/>
        <v>16</v>
      </c>
      <c r="BE40" s="51">
        <v>2</v>
      </c>
      <c r="BF40" s="26">
        <v>3.7</v>
      </c>
      <c r="BG40" s="26">
        <v>0.95</v>
      </c>
      <c r="BH40" s="86">
        <f t="shared" si="19"/>
        <v>3.7</v>
      </c>
      <c r="BI40" s="51">
        <v>1</v>
      </c>
      <c r="BJ40" s="26">
        <v>8.4</v>
      </c>
      <c r="BK40" s="26">
        <v>15.5</v>
      </c>
      <c r="BL40" s="26">
        <v>15.5</v>
      </c>
      <c r="BM40" s="86">
        <f t="shared" si="20"/>
        <v>8.4</v>
      </c>
      <c r="BN40" s="51">
        <v>1.5</v>
      </c>
      <c r="BO40" s="32">
        <v>2</v>
      </c>
      <c r="BP40" s="32">
        <v>2.5</v>
      </c>
      <c r="BQ40" s="32">
        <v>2</v>
      </c>
      <c r="BR40" s="32">
        <v>3</v>
      </c>
      <c r="BS40" s="32">
        <v>2</v>
      </c>
      <c r="BT40" s="32">
        <v>3</v>
      </c>
      <c r="BU40" s="32">
        <v>3</v>
      </c>
      <c r="BV40" s="32">
        <v>4.5</v>
      </c>
      <c r="BW40" s="32">
        <v>4.5</v>
      </c>
      <c r="BX40" s="32">
        <v>2.5</v>
      </c>
      <c r="BY40" s="32">
        <v>1.5</v>
      </c>
      <c r="BZ40" s="81">
        <f t="shared" si="21"/>
        <v>35</v>
      </c>
      <c r="CA40" s="82">
        <f t="shared" si="22"/>
        <v>35</v>
      </c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</row>
    <row r="41" spans="1:163" ht="29.45" customHeight="1">
      <c r="A41" s="20">
        <v>34</v>
      </c>
      <c r="B41" s="21"/>
      <c r="C41" s="62"/>
      <c r="D41" s="23" t="str">
        <f t="shared" si="23"/>
        <v/>
      </c>
      <c r="E41" s="23" t="str">
        <f t="shared" si="24"/>
        <v/>
      </c>
      <c r="F41" s="23" t="str">
        <f t="shared" si="25"/>
        <v/>
      </c>
      <c r="G41" s="23" t="str">
        <f t="shared" si="26"/>
        <v/>
      </c>
      <c r="H41" s="23" t="str">
        <f t="shared" si="27"/>
        <v/>
      </c>
      <c r="I41" s="23" t="str">
        <f t="shared" si="28"/>
        <v/>
      </c>
      <c r="J41" s="23" t="str">
        <f t="shared" si="29"/>
        <v/>
      </c>
      <c r="K41" s="23" t="str">
        <f t="shared" si="30"/>
        <v/>
      </c>
      <c r="L41" s="23" t="str">
        <f t="shared" si="31"/>
        <v/>
      </c>
      <c r="M41" s="23" t="str">
        <f t="shared" si="32"/>
        <v/>
      </c>
      <c r="N41" s="23" t="str">
        <f t="shared" si="33"/>
        <v/>
      </c>
      <c r="O41" s="23" t="str">
        <f t="shared" si="34"/>
        <v/>
      </c>
      <c r="P41" s="23" t="str">
        <f t="shared" si="35"/>
        <v/>
      </c>
      <c r="Q41" s="23" t="str">
        <f t="shared" si="36"/>
        <v/>
      </c>
      <c r="R41" s="23" t="str">
        <f t="shared" si="37"/>
        <v/>
      </c>
      <c r="S41" s="23" t="str">
        <f t="shared" si="38"/>
        <v/>
      </c>
      <c r="T41" s="23" t="str">
        <f t="shared" si="39"/>
        <v/>
      </c>
      <c r="U41" s="24">
        <f t="shared" si="17"/>
        <v>0</v>
      </c>
      <c r="V41" s="22"/>
      <c r="W41" s="14"/>
      <c r="X41" s="14"/>
      <c r="Y41" s="14"/>
      <c r="Z41" s="14"/>
      <c r="AA41" s="8"/>
      <c r="AB41" s="8"/>
      <c r="AC41" s="8"/>
      <c r="AD41" s="8"/>
      <c r="AE41" s="8"/>
      <c r="AF41" s="8"/>
      <c r="AG41" s="8"/>
      <c r="AH41" s="8"/>
      <c r="AY41" s="50" t="s">
        <v>42</v>
      </c>
      <c r="BA41" s="32">
        <v>17</v>
      </c>
      <c r="BB41" s="30">
        <v>31.5</v>
      </c>
      <c r="BC41" s="30" t="s">
        <v>164</v>
      </c>
      <c r="BD41" s="85">
        <f t="shared" si="18"/>
        <v>17</v>
      </c>
      <c r="BE41" s="51">
        <v>1</v>
      </c>
      <c r="BF41" s="26">
        <v>3.8</v>
      </c>
      <c r="BG41" s="26">
        <v>1</v>
      </c>
      <c r="BH41" s="86">
        <f t="shared" si="19"/>
        <v>3.8</v>
      </c>
      <c r="BI41" s="51">
        <v>1.5</v>
      </c>
      <c r="BJ41" s="26">
        <v>8.6</v>
      </c>
      <c r="BK41" s="26">
        <v>16</v>
      </c>
      <c r="BL41" s="26">
        <v>17.5</v>
      </c>
      <c r="BM41" s="86">
        <f t="shared" si="20"/>
        <v>8.6</v>
      </c>
      <c r="BN41" s="51">
        <v>2</v>
      </c>
      <c r="BO41" s="32">
        <v>2</v>
      </c>
      <c r="BP41" s="32">
        <v>2.5</v>
      </c>
      <c r="BQ41" s="32">
        <v>2</v>
      </c>
      <c r="BR41" s="32">
        <v>2.5</v>
      </c>
      <c r="BS41" s="32">
        <v>2</v>
      </c>
      <c r="BT41" s="32">
        <v>2.5</v>
      </c>
      <c r="BU41" s="32">
        <v>3</v>
      </c>
      <c r="BV41" s="32">
        <v>5</v>
      </c>
      <c r="BW41" s="32">
        <v>5</v>
      </c>
      <c r="BX41" s="32">
        <v>2</v>
      </c>
      <c r="BY41" s="32">
        <v>2</v>
      </c>
      <c r="BZ41" s="81">
        <f t="shared" si="21"/>
        <v>35</v>
      </c>
      <c r="CA41" s="82">
        <f t="shared" si="22"/>
        <v>35</v>
      </c>
    </row>
    <row r="42" spans="1:163" s="4" customFormat="1" ht="29.45" customHeight="1">
      <c r="A42" s="20">
        <v>35</v>
      </c>
      <c r="B42" s="21"/>
      <c r="C42" s="62"/>
      <c r="D42" s="23" t="str">
        <f t="shared" si="23"/>
        <v/>
      </c>
      <c r="E42" s="23" t="str">
        <f t="shared" si="24"/>
        <v/>
      </c>
      <c r="F42" s="23" t="str">
        <f t="shared" si="25"/>
        <v/>
      </c>
      <c r="G42" s="23" t="str">
        <f t="shared" si="26"/>
        <v/>
      </c>
      <c r="H42" s="23" t="str">
        <f t="shared" si="27"/>
        <v/>
      </c>
      <c r="I42" s="23" t="str">
        <f t="shared" si="28"/>
        <v/>
      </c>
      <c r="J42" s="23" t="str">
        <f t="shared" si="29"/>
        <v/>
      </c>
      <c r="K42" s="23" t="str">
        <f t="shared" si="30"/>
        <v/>
      </c>
      <c r="L42" s="23" t="str">
        <f t="shared" si="31"/>
        <v/>
      </c>
      <c r="M42" s="23" t="str">
        <f t="shared" si="32"/>
        <v/>
      </c>
      <c r="N42" s="23" t="str">
        <f t="shared" si="33"/>
        <v/>
      </c>
      <c r="O42" s="23" t="str">
        <f t="shared" si="34"/>
        <v/>
      </c>
      <c r="P42" s="23" t="str">
        <f t="shared" si="35"/>
        <v/>
      </c>
      <c r="Q42" s="23" t="str">
        <f t="shared" si="36"/>
        <v/>
      </c>
      <c r="R42" s="23" t="str">
        <f t="shared" si="37"/>
        <v/>
      </c>
      <c r="S42" s="23" t="str">
        <f t="shared" si="38"/>
        <v/>
      </c>
      <c r="T42" s="23" t="str">
        <f t="shared" si="39"/>
        <v/>
      </c>
      <c r="U42" s="24">
        <f t="shared" si="17"/>
        <v>0</v>
      </c>
      <c r="V42" s="22"/>
      <c r="W42" s="14"/>
      <c r="X42" s="14"/>
      <c r="Y42" s="14"/>
      <c r="Z42" s="14"/>
      <c r="AA42" s="8"/>
      <c r="AB42" s="8"/>
      <c r="AC42" s="8"/>
      <c r="AD42" s="8"/>
      <c r="AE42" s="8"/>
      <c r="AF42" s="8"/>
      <c r="AG42" s="8"/>
      <c r="AH42" s="8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50">
        <v>36</v>
      </c>
      <c r="AZ42" s="34"/>
      <c r="BA42" s="32">
        <v>16</v>
      </c>
      <c r="BB42" s="30">
        <v>30.5</v>
      </c>
      <c r="BC42" s="30" t="s">
        <v>162</v>
      </c>
      <c r="BD42" s="85">
        <f t="shared" si="18"/>
        <v>16</v>
      </c>
      <c r="BE42" s="51">
        <v>2</v>
      </c>
      <c r="BF42" s="26">
        <v>3.8</v>
      </c>
      <c r="BG42" s="26">
        <v>1</v>
      </c>
      <c r="BH42" s="86">
        <f t="shared" si="19"/>
        <v>3.8</v>
      </c>
      <c r="BI42" s="51">
        <v>1.5</v>
      </c>
      <c r="BJ42" s="26">
        <v>8.8000000000000007</v>
      </c>
      <c r="BK42" s="26">
        <v>16.5</v>
      </c>
      <c r="BL42" s="26">
        <v>20</v>
      </c>
      <c r="BM42" s="86">
        <f t="shared" si="20"/>
        <v>8.8000000000000007</v>
      </c>
      <c r="BN42" s="51">
        <v>2.5</v>
      </c>
      <c r="BO42" s="32">
        <v>2</v>
      </c>
      <c r="BP42" s="32">
        <v>3</v>
      </c>
      <c r="BQ42" s="32">
        <v>2</v>
      </c>
      <c r="BR42" s="32">
        <v>3</v>
      </c>
      <c r="BS42" s="32">
        <v>2</v>
      </c>
      <c r="BT42" s="32">
        <v>3</v>
      </c>
      <c r="BU42" s="32">
        <v>4</v>
      </c>
      <c r="BV42" s="32">
        <v>4</v>
      </c>
      <c r="BW42" s="32">
        <v>3</v>
      </c>
      <c r="BX42" s="32">
        <v>2</v>
      </c>
      <c r="BY42" s="32">
        <v>2</v>
      </c>
      <c r="BZ42" s="81">
        <f t="shared" si="21"/>
        <v>36</v>
      </c>
      <c r="CA42" s="82">
        <f t="shared" si="22"/>
        <v>36</v>
      </c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</row>
    <row r="43" spans="1:163" ht="29.45" customHeight="1">
      <c r="A43" s="20">
        <v>36</v>
      </c>
      <c r="B43" s="21"/>
      <c r="C43" s="62"/>
      <c r="D43" s="23" t="str">
        <f t="shared" si="23"/>
        <v/>
      </c>
      <c r="E43" s="23" t="str">
        <f t="shared" si="24"/>
        <v/>
      </c>
      <c r="F43" s="23" t="str">
        <f t="shared" si="25"/>
        <v/>
      </c>
      <c r="G43" s="23" t="str">
        <f t="shared" si="26"/>
        <v/>
      </c>
      <c r="H43" s="23" t="str">
        <f t="shared" si="27"/>
        <v/>
      </c>
      <c r="I43" s="23" t="str">
        <f t="shared" si="28"/>
        <v/>
      </c>
      <c r="J43" s="23" t="str">
        <f t="shared" si="29"/>
        <v/>
      </c>
      <c r="K43" s="23" t="str">
        <f t="shared" si="30"/>
        <v/>
      </c>
      <c r="L43" s="23" t="str">
        <f t="shared" si="31"/>
        <v/>
      </c>
      <c r="M43" s="23" t="str">
        <f t="shared" si="32"/>
        <v/>
      </c>
      <c r="N43" s="23" t="str">
        <f t="shared" si="33"/>
        <v/>
      </c>
      <c r="O43" s="23" t="str">
        <f t="shared" si="34"/>
        <v/>
      </c>
      <c r="P43" s="23" t="str">
        <f t="shared" si="35"/>
        <v/>
      </c>
      <c r="Q43" s="23" t="str">
        <f t="shared" si="36"/>
        <v/>
      </c>
      <c r="R43" s="23" t="str">
        <f t="shared" si="37"/>
        <v/>
      </c>
      <c r="S43" s="23" t="str">
        <f t="shared" si="38"/>
        <v/>
      </c>
      <c r="T43" s="23" t="str">
        <f t="shared" si="39"/>
        <v/>
      </c>
      <c r="U43" s="24">
        <f t="shared" si="17"/>
        <v>0</v>
      </c>
      <c r="V43" s="22"/>
      <c r="W43" s="14"/>
      <c r="X43" s="14"/>
      <c r="Y43" s="14"/>
      <c r="Z43" s="14"/>
      <c r="AA43" s="8"/>
      <c r="AB43" s="8"/>
      <c r="AC43" s="8"/>
      <c r="AD43" s="8"/>
      <c r="AE43" s="8"/>
      <c r="AF43" s="8"/>
      <c r="AG43" s="8"/>
      <c r="AH43" s="8"/>
      <c r="AY43" s="50" t="s">
        <v>43</v>
      </c>
      <c r="BA43" s="32">
        <v>15</v>
      </c>
      <c r="BB43" s="30">
        <v>29.5</v>
      </c>
      <c r="BC43" s="30" t="s">
        <v>160</v>
      </c>
      <c r="BD43" s="85">
        <f t="shared" si="18"/>
        <v>15</v>
      </c>
      <c r="BE43" s="51">
        <v>3</v>
      </c>
      <c r="BF43" s="26">
        <v>3.8</v>
      </c>
      <c r="BG43" s="26">
        <v>1</v>
      </c>
      <c r="BH43" s="86">
        <f t="shared" si="19"/>
        <v>3.8</v>
      </c>
      <c r="BI43" s="51">
        <v>1.5</v>
      </c>
      <c r="BJ43" s="26">
        <v>8.6</v>
      </c>
      <c r="BK43" s="26">
        <v>16</v>
      </c>
      <c r="BL43" s="26">
        <v>17.5</v>
      </c>
      <c r="BM43" s="86">
        <f t="shared" si="20"/>
        <v>8.6</v>
      </c>
      <c r="BN43" s="51">
        <v>2</v>
      </c>
      <c r="BO43" s="32">
        <v>2</v>
      </c>
      <c r="BP43" s="32">
        <v>3</v>
      </c>
      <c r="BQ43" s="32">
        <v>1.5</v>
      </c>
      <c r="BR43" s="32">
        <v>2.5</v>
      </c>
      <c r="BS43" s="32">
        <v>1.5</v>
      </c>
      <c r="BT43" s="32">
        <v>2.5</v>
      </c>
      <c r="BU43" s="32">
        <v>4</v>
      </c>
      <c r="BV43" s="32">
        <v>6</v>
      </c>
      <c r="BW43" s="32">
        <v>2</v>
      </c>
      <c r="BX43" s="32">
        <v>2.5</v>
      </c>
      <c r="BY43" s="32">
        <v>2</v>
      </c>
      <c r="BZ43" s="81">
        <f t="shared" si="21"/>
        <v>36</v>
      </c>
      <c r="CA43" s="82">
        <f t="shared" si="22"/>
        <v>36</v>
      </c>
    </row>
    <row r="44" spans="1:163" s="4" customFormat="1" ht="29.45" customHeight="1">
      <c r="A44" s="20">
        <v>37</v>
      </c>
      <c r="B44" s="21"/>
      <c r="C44" s="62"/>
      <c r="D44" s="23" t="str">
        <f t="shared" si="23"/>
        <v/>
      </c>
      <c r="E44" s="23" t="str">
        <f t="shared" si="24"/>
        <v/>
      </c>
      <c r="F44" s="23" t="str">
        <f t="shared" si="25"/>
        <v/>
      </c>
      <c r="G44" s="23" t="str">
        <f t="shared" si="26"/>
        <v/>
      </c>
      <c r="H44" s="23" t="str">
        <f t="shared" si="27"/>
        <v/>
      </c>
      <c r="I44" s="23" t="str">
        <f t="shared" si="28"/>
        <v/>
      </c>
      <c r="J44" s="23" t="str">
        <f t="shared" si="29"/>
        <v/>
      </c>
      <c r="K44" s="23" t="str">
        <f t="shared" si="30"/>
        <v/>
      </c>
      <c r="L44" s="23" t="str">
        <f t="shared" si="31"/>
        <v/>
      </c>
      <c r="M44" s="23" t="str">
        <f t="shared" si="32"/>
        <v/>
      </c>
      <c r="N44" s="23" t="str">
        <f t="shared" si="33"/>
        <v/>
      </c>
      <c r="O44" s="23" t="str">
        <f t="shared" si="34"/>
        <v/>
      </c>
      <c r="P44" s="23" t="str">
        <f t="shared" si="35"/>
        <v/>
      </c>
      <c r="Q44" s="23" t="str">
        <f t="shared" si="36"/>
        <v/>
      </c>
      <c r="R44" s="23" t="str">
        <f t="shared" si="37"/>
        <v/>
      </c>
      <c r="S44" s="23" t="str">
        <f t="shared" si="38"/>
        <v/>
      </c>
      <c r="T44" s="23" t="str">
        <f t="shared" si="39"/>
        <v/>
      </c>
      <c r="U44" s="24">
        <f t="shared" si="17"/>
        <v>0</v>
      </c>
      <c r="V44" s="22"/>
      <c r="W44" s="14"/>
      <c r="X44" s="14"/>
      <c r="Y44" s="14"/>
      <c r="Z44" s="14"/>
      <c r="AA44" s="8"/>
      <c r="AB44" s="8"/>
      <c r="AC44" s="8"/>
      <c r="AD44" s="8"/>
      <c r="AE44" s="8"/>
      <c r="AF44" s="8"/>
      <c r="AG44" s="8"/>
      <c r="AH44" s="8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50" t="s">
        <v>44</v>
      </c>
      <c r="AZ44" s="34"/>
      <c r="BA44" s="32">
        <v>16.5</v>
      </c>
      <c r="BB44" s="30">
        <v>31</v>
      </c>
      <c r="BC44" s="30" t="s">
        <v>163</v>
      </c>
      <c r="BD44" s="85">
        <f t="shared" si="18"/>
        <v>16.5</v>
      </c>
      <c r="BE44" s="51">
        <v>1.5</v>
      </c>
      <c r="BF44" s="26">
        <v>3.9</v>
      </c>
      <c r="BG44" s="26">
        <v>1.05</v>
      </c>
      <c r="BH44" s="86">
        <f t="shared" si="19"/>
        <v>3.9</v>
      </c>
      <c r="BI44" s="51">
        <v>2</v>
      </c>
      <c r="BJ44" s="26">
        <v>8.8000000000000007</v>
      </c>
      <c r="BK44" s="26">
        <v>16.5</v>
      </c>
      <c r="BL44" s="26">
        <v>20</v>
      </c>
      <c r="BM44" s="86">
        <f t="shared" si="20"/>
        <v>8.8000000000000007</v>
      </c>
      <c r="BN44" s="51">
        <v>2.5</v>
      </c>
      <c r="BO44" s="32">
        <v>1.5</v>
      </c>
      <c r="BP44" s="32">
        <v>3</v>
      </c>
      <c r="BQ44" s="32">
        <v>2</v>
      </c>
      <c r="BR44" s="32">
        <v>3</v>
      </c>
      <c r="BS44" s="32">
        <v>2</v>
      </c>
      <c r="BT44" s="32">
        <v>3</v>
      </c>
      <c r="BU44" s="32">
        <v>4.5</v>
      </c>
      <c r="BV44" s="32">
        <v>5</v>
      </c>
      <c r="BW44" s="32">
        <v>3</v>
      </c>
      <c r="BX44" s="32">
        <v>2</v>
      </c>
      <c r="BY44" s="32">
        <v>1</v>
      </c>
      <c r="BZ44" s="81">
        <f t="shared" si="21"/>
        <v>36</v>
      </c>
      <c r="CA44" s="82">
        <f t="shared" si="22"/>
        <v>36</v>
      </c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</row>
    <row r="45" spans="1:163" ht="29.45" customHeight="1">
      <c r="A45" s="20">
        <v>38</v>
      </c>
      <c r="B45" s="21"/>
      <c r="C45" s="62"/>
      <c r="D45" s="23" t="str">
        <f t="shared" si="23"/>
        <v/>
      </c>
      <c r="E45" s="23" t="str">
        <f t="shared" si="24"/>
        <v/>
      </c>
      <c r="F45" s="23" t="str">
        <f t="shared" si="25"/>
        <v/>
      </c>
      <c r="G45" s="23" t="str">
        <f t="shared" si="26"/>
        <v/>
      </c>
      <c r="H45" s="23" t="str">
        <f t="shared" si="27"/>
        <v/>
      </c>
      <c r="I45" s="23" t="str">
        <f t="shared" si="28"/>
        <v/>
      </c>
      <c r="J45" s="23" t="str">
        <f t="shared" si="29"/>
        <v/>
      </c>
      <c r="K45" s="23" t="str">
        <f t="shared" si="30"/>
        <v/>
      </c>
      <c r="L45" s="23" t="str">
        <f t="shared" si="31"/>
        <v/>
      </c>
      <c r="M45" s="23" t="str">
        <f t="shared" si="32"/>
        <v/>
      </c>
      <c r="N45" s="23" t="str">
        <f t="shared" si="33"/>
        <v/>
      </c>
      <c r="O45" s="23" t="str">
        <f t="shared" si="34"/>
        <v/>
      </c>
      <c r="P45" s="23" t="str">
        <f t="shared" si="35"/>
        <v/>
      </c>
      <c r="Q45" s="23" t="str">
        <f t="shared" si="36"/>
        <v/>
      </c>
      <c r="R45" s="23" t="str">
        <f t="shared" si="37"/>
        <v/>
      </c>
      <c r="S45" s="23" t="str">
        <f t="shared" si="38"/>
        <v/>
      </c>
      <c r="T45" s="23" t="str">
        <f t="shared" si="39"/>
        <v/>
      </c>
      <c r="U45" s="24">
        <f t="shared" si="17"/>
        <v>0</v>
      </c>
      <c r="V45" s="22"/>
      <c r="W45" s="14"/>
      <c r="X45" s="14"/>
      <c r="Y45" s="14"/>
      <c r="Z45" s="14"/>
      <c r="AA45" s="8"/>
      <c r="AB45" s="8"/>
      <c r="AC45" s="8"/>
      <c r="AD45" s="8"/>
      <c r="AE45" s="8"/>
      <c r="AF45" s="8"/>
      <c r="AG45" s="8"/>
      <c r="AH45" s="8"/>
      <c r="AY45" s="50">
        <v>37</v>
      </c>
      <c r="BA45" s="32">
        <v>16</v>
      </c>
      <c r="BB45" s="30">
        <v>30.5</v>
      </c>
      <c r="BC45" s="30" t="s">
        <v>162</v>
      </c>
      <c r="BD45" s="85">
        <f t="shared" si="18"/>
        <v>16</v>
      </c>
      <c r="BE45" s="51">
        <v>2</v>
      </c>
      <c r="BF45" s="26">
        <v>3.8</v>
      </c>
      <c r="BG45" s="26">
        <v>1</v>
      </c>
      <c r="BH45" s="86">
        <f t="shared" si="19"/>
        <v>3.8</v>
      </c>
      <c r="BI45" s="51">
        <v>1.5</v>
      </c>
      <c r="BJ45" s="26">
        <v>8.8000000000000007</v>
      </c>
      <c r="BK45" s="26">
        <v>16.5</v>
      </c>
      <c r="BL45" s="26">
        <v>20</v>
      </c>
      <c r="BM45" s="86">
        <f t="shared" si="20"/>
        <v>8.8000000000000007</v>
      </c>
      <c r="BN45" s="51">
        <v>2.5</v>
      </c>
      <c r="BO45" s="32">
        <v>2</v>
      </c>
      <c r="BP45" s="32">
        <v>3</v>
      </c>
      <c r="BQ45" s="32">
        <v>2</v>
      </c>
      <c r="BR45" s="32">
        <v>3</v>
      </c>
      <c r="BS45" s="32">
        <v>2</v>
      </c>
      <c r="BT45" s="32">
        <v>3</v>
      </c>
      <c r="BU45" s="32">
        <v>3.5</v>
      </c>
      <c r="BV45" s="32">
        <v>4.5</v>
      </c>
      <c r="BW45" s="32">
        <v>3.5</v>
      </c>
      <c r="BX45" s="32">
        <v>2.5</v>
      </c>
      <c r="BY45" s="32">
        <v>2</v>
      </c>
      <c r="BZ45" s="81">
        <f t="shared" si="21"/>
        <v>37</v>
      </c>
      <c r="CA45" s="82">
        <f t="shared" si="22"/>
        <v>37</v>
      </c>
    </row>
    <row r="46" spans="1:163" s="4" customFormat="1" ht="29.45" customHeight="1">
      <c r="A46" s="20">
        <v>39</v>
      </c>
      <c r="B46" s="21"/>
      <c r="C46" s="62"/>
      <c r="D46" s="23" t="str">
        <f t="shared" si="23"/>
        <v/>
      </c>
      <c r="E46" s="23" t="str">
        <f t="shared" si="24"/>
        <v/>
      </c>
      <c r="F46" s="23" t="str">
        <f t="shared" si="25"/>
        <v/>
      </c>
      <c r="G46" s="23" t="str">
        <f t="shared" si="26"/>
        <v/>
      </c>
      <c r="H46" s="23" t="str">
        <f t="shared" si="27"/>
        <v/>
      </c>
      <c r="I46" s="23" t="str">
        <f t="shared" si="28"/>
        <v/>
      </c>
      <c r="J46" s="23" t="str">
        <f t="shared" si="29"/>
        <v/>
      </c>
      <c r="K46" s="23" t="str">
        <f t="shared" si="30"/>
        <v/>
      </c>
      <c r="L46" s="23" t="str">
        <f t="shared" si="31"/>
        <v/>
      </c>
      <c r="M46" s="23" t="str">
        <f t="shared" si="32"/>
        <v/>
      </c>
      <c r="N46" s="23" t="str">
        <f t="shared" si="33"/>
        <v/>
      </c>
      <c r="O46" s="23" t="str">
        <f t="shared" si="34"/>
        <v/>
      </c>
      <c r="P46" s="23" t="str">
        <f t="shared" si="35"/>
        <v/>
      </c>
      <c r="Q46" s="23" t="str">
        <f t="shared" si="36"/>
        <v/>
      </c>
      <c r="R46" s="23" t="str">
        <f t="shared" si="37"/>
        <v/>
      </c>
      <c r="S46" s="23" t="str">
        <f t="shared" si="38"/>
        <v/>
      </c>
      <c r="T46" s="23" t="str">
        <f t="shared" si="39"/>
        <v/>
      </c>
      <c r="U46" s="24">
        <f t="shared" si="17"/>
        <v>0</v>
      </c>
      <c r="V46" s="22"/>
      <c r="W46" s="14"/>
      <c r="X46" s="14"/>
      <c r="Y46" s="14"/>
      <c r="Z46" s="14"/>
      <c r="AA46" s="8"/>
      <c r="AB46" s="8"/>
      <c r="AC46" s="8"/>
      <c r="AD46" s="8"/>
      <c r="AE46" s="8"/>
      <c r="AF46" s="8"/>
      <c r="AG46" s="8"/>
      <c r="AH46" s="8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50" t="s">
        <v>45</v>
      </c>
      <c r="AZ46" s="34"/>
      <c r="BA46" s="32">
        <v>15</v>
      </c>
      <c r="BB46" s="30">
        <v>29.5</v>
      </c>
      <c r="BC46" s="30" t="s">
        <v>160</v>
      </c>
      <c r="BD46" s="85">
        <f t="shared" si="18"/>
        <v>15</v>
      </c>
      <c r="BE46" s="51">
        <v>3</v>
      </c>
      <c r="BF46" s="26">
        <v>3.8</v>
      </c>
      <c r="BG46" s="26">
        <v>1</v>
      </c>
      <c r="BH46" s="86">
        <f t="shared" si="19"/>
        <v>3.8</v>
      </c>
      <c r="BI46" s="51">
        <v>1.5</v>
      </c>
      <c r="BJ46" s="26">
        <v>8.6</v>
      </c>
      <c r="BK46" s="26">
        <v>16</v>
      </c>
      <c r="BL46" s="26">
        <v>17.5</v>
      </c>
      <c r="BM46" s="86">
        <f t="shared" si="20"/>
        <v>8.6</v>
      </c>
      <c r="BN46" s="51">
        <v>2</v>
      </c>
      <c r="BO46" s="32">
        <v>2</v>
      </c>
      <c r="BP46" s="32">
        <v>3</v>
      </c>
      <c r="BQ46" s="32">
        <v>2</v>
      </c>
      <c r="BR46" s="32">
        <v>2.5</v>
      </c>
      <c r="BS46" s="32">
        <v>2</v>
      </c>
      <c r="BT46" s="32">
        <v>2.5</v>
      </c>
      <c r="BU46" s="32">
        <v>4</v>
      </c>
      <c r="BV46" s="32">
        <v>6</v>
      </c>
      <c r="BW46" s="32">
        <v>2</v>
      </c>
      <c r="BX46" s="32">
        <v>2.5</v>
      </c>
      <c r="BY46" s="32">
        <v>2</v>
      </c>
      <c r="BZ46" s="81">
        <f t="shared" si="21"/>
        <v>37</v>
      </c>
      <c r="CA46" s="82">
        <f t="shared" si="22"/>
        <v>37</v>
      </c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</row>
    <row r="47" spans="1:163" ht="29.45" customHeight="1">
      <c r="A47" s="20">
        <v>40</v>
      </c>
      <c r="B47" s="21"/>
      <c r="C47" s="62"/>
      <c r="D47" s="23" t="str">
        <f t="shared" si="23"/>
        <v/>
      </c>
      <c r="E47" s="23" t="str">
        <f t="shared" si="24"/>
        <v/>
      </c>
      <c r="F47" s="23" t="str">
        <f t="shared" si="25"/>
        <v/>
      </c>
      <c r="G47" s="23" t="str">
        <f t="shared" si="26"/>
        <v/>
      </c>
      <c r="H47" s="23" t="str">
        <f t="shared" si="27"/>
        <v/>
      </c>
      <c r="I47" s="23" t="str">
        <f t="shared" si="28"/>
        <v/>
      </c>
      <c r="J47" s="23" t="str">
        <f t="shared" si="29"/>
        <v/>
      </c>
      <c r="K47" s="23" t="str">
        <f t="shared" si="30"/>
        <v/>
      </c>
      <c r="L47" s="23" t="str">
        <f t="shared" si="31"/>
        <v/>
      </c>
      <c r="M47" s="23" t="str">
        <f t="shared" si="32"/>
        <v/>
      </c>
      <c r="N47" s="23" t="str">
        <f t="shared" si="33"/>
        <v/>
      </c>
      <c r="O47" s="23" t="str">
        <f t="shared" si="34"/>
        <v/>
      </c>
      <c r="P47" s="23" t="str">
        <f t="shared" si="35"/>
        <v/>
      </c>
      <c r="Q47" s="23" t="str">
        <f t="shared" si="36"/>
        <v/>
      </c>
      <c r="R47" s="23" t="str">
        <f t="shared" si="37"/>
        <v/>
      </c>
      <c r="S47" s="23" t="str">
        <f t="shared" si="38"/>
        <v/>
      </c>
      <c r="T47" s="23" t="str">
        <f t="shared" si="39"/>
        <v/>
      </c>
      <c r="U47" s="24">
        <f t="shared" si="17"/>
        <v>0</v>
      </c>
      <c r="V47" s="22"/>
      <c r="W47" s="14"/>
      <c r="X47" s="14"/>
      <c r="Y47" s="14"/>
      <c r="Z47" s="14"/>
      <c r="AA47" s="8"/>
      <c r="AB47" s="8"/>
      <c r="AC47" s="8"/>
      <c r="AD47" s="8"/>
      <c r="AE47" s="8"/>
      <c r="AF47" s="8"/>
      <c r="AG47" s="8"/>
      <c r="AH47" s="8"/>
      <c r="AY47" s="50" t="s">
        <v>46</v>
      </c>
      <c r="BA47" s="32">
        <v>16.5</v>
      </c>
      <c r="BB47" s="30">
        <v>31</v>
      </c>
      <c r="BC47" s="30" t="s">
        <v>163</v>
      </c>
      <c r="BD47" s="85">
        <f t="shared" si="18"/>
        <v>16.5</v>
      </c>
      <c r="BE47" s="51">
        <v>1.5</v>
      </c>
      <c r="BF47" s="26">
        <v>3.9</v>
      </c>
      <c r="BG47" s="26">
        <v>1.05</v>
      </c>
      <c r="BH47" s="86">
        <f t="shared" si="19"/>
        <v>3.9</v>
      </c>
      <c r="BI47" s="51">
        <v>2</v>
      </c>
      <c r="BJ47" s="26">
        <v>8.8000000000000007</v>
      </c>
      <c r="BK47" s="26">
        <v>16.5</v>
      </c>
      <c r="BL47" s="26">
        <v>20</v>
      </c>
      <c r="BM47" s="86">
        <f t="shared" si="20"/>
        <v>8.8000000000000007</v>
      </c>
      <c r="BN47" s="51">
        <v>2.5</v>
      </c>
      <c r="BO47" s="32">
        <v>1.5</v>
      </c>
      <c r="BP47" s="32">
        <v>3</v>
      </c>
      <c r="BQ47" s="32">
        <v>2</v>
      </c>
      <c r="BR47" s="32">
        <v>3</v>
      </c>
      <c r="BS47" s="32">
        <v>2</v>
      </c>
      <c r="BT47" s="32">
        <v>3</v>
      </c>
      <c r="BU47" s="32">
        <v>4</v>
      </c>
      <c r="BV47" s="32">
        <v>5.5</v>
      </c>
      <c r="BW47" s="32">
        <v>3</v>
      </c>
      <c r="BX47" s="32">
        <v>2</v>
      </c>
      <c r="BY47" s="32">
        <v>2</v>
      </c>
      <c r="BZ47" s="81">
        <f t="shared" si="21"/>
        <v>37</v>
      </c>
      <c r="CA47" s="82">
        <f t="shared" si="22"/>
        <v>37</v>
      </c>
    </row>
    <row r="48" spans="1:163" s="4" customFormat="1" ht="29.45" customHeight="1">
      <c r="A48" s="20">
        <v>41</v>
      </c>
      <c r="B48" s="21"/>
      <c r="C48" s="62"/>
      <c r="D48" s="23" t="str">
        <f t="shared" si="23"/>
        <v/>
      </c>
      <c r="E48" s="23" t="str">
        <f t="shared" si="24"/>
        <v/>
      </c>
      <c r="F48" s="23" t="str">
        <f t="shared" si="25"/>
        <v/>
      </c>
      <c r="G48" s="23" t="str">
        <f t="shared" si="26"/>
        <v/>
      </c>
      <c r="H48" s="23" t="str">
        <f t="shared" si="27"/>
        <v/>
      </c>
      <c r="I48" s="23" t="str">
        <f t="shared" si="28"/>
        <v/>
      </c>
      <c r="J48" s="23" t="str">
        <f t="shared" si="29"/>
        <v/>
      </c>
      <c r="K48" s="23" t="str">
        <f t="shared" si="30"/>
        <v/>
      </c>
      <c r="L48" s="23" t="str">
        <f t="shared" si="31"/>
        <v/>
      </c>
      <c r="M48" s="23" t="str">
        <f t="shared" si="32"/>
        <v/>
      </c>
      <c r="N48" s="23" t="str">
        <f t="shared" si="33"/>
        <v/>
      </c>
      <c r="O48" s="23" t="str">
        <f t="shared" si="34"/>
        <v/>
      </c>
      <c r="P48" s="23" t="str">
        <f t="shared" si="35"/>
        <v/>
      </c>
      <c r="Q48" s="23" t="str">
        <f t="shared" si="36"/>
        <v/>
      </c>
      <c r="R48" s="23" t="str">
        <f t="shared" si="37"/>
        <v/>
      </c>
      <c r="S48" s="23" t="str">
        <f t="shared" si="38"/>
        <v/>
      </c>
      <c r="T48" s="23" t="str">
        <f t="shared" si="39"/>
        <v/>
      </c>
      <c r="U48" s="24">
        <f t="shared" si="17"/>
        <v>0</v>
      </c>
      <c r="V48" s="22"/>
      <c r="W48" s="14"/>
      <c r="X48" s="14"/>
      <c r="Y48" s="14"/>
      <c r="Z48" s="14"/>
      <c r="AA48" s="8"/>
      <c r="AB48" s="8"/>
      <c r="AC48" s="8"/>
      <c r="AD48" s="8"/>
      <c r="AE48" s="8"/>
      <c r="AF48" s="8"/>
      <c r="AG48" s="8"/>
      <c r="AH48" s="8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50">
        <v>38</v>
      </c>
      <c r="AZ48" s="34"/>
      <c r="BA48" s="32">
        <v>16</v>
      </c>
      <c r="BB48" s="30">
        <v>30.5</v>
      </c>
      <c r="BC48" s="30" t="s">
        <v>162</v>
      </c>
      <c r="BD48" s="85">
        <f t="shared" si="18"/>
        <v>16</v>
      </c>
      <c r="BE48" s="51">
        <v>2</v>
      </c>
      <c r="BF48" s="26">
        <v>4</v>
      </c>
      <c r="BG48" s="26">
        <v>1.1000000000000001</v>
      </c>
      <c r="BH48" s="86">
        <f t="shared" si="19"/>
        <v>4</v>
      </c>
      <c r="BI48" s="51">
        <v>2.5</v>
      </c>
      <c r="BJ48" s="26">
        <v>8.8000000000000007</v>
      </c>
      <c r="BK48" s="26">
        <v>16.5</v>
      </c>
      <c r="BL48" s="26">
        <v>20</v>
      </c>
      <c r="BM48" s="86">
        <f t="shared" si="20"/>
        <v>8.8000000000000007</v>
      </c>
      <c r="BN48" s="51">
        <v>2.5</v>
      </c>
      <c r="BO48" s="32">
        <v>2</v>
      </c>
      <c r="BP48" s="32">
        <v>3</v>
      </c>
      <c r="BQ48" s="32">
        <v>2</v>
      </c>
      <c r="BR48" s="32">
        <v>3</v>
      </c>
      <c r="BS48" s="32">
        <v>2</v>
      </c>
      <c r="BT48" s="32">
        <v>3</v>
      </c>
      <c r="BU48" s="32">
        <v>3.5</v>
      </c>
      <c r="BV48" s="32">
        <v>4.5</v>
      </c>
      <c r="BW48" s="32">
        <v>3.5</v>
      </c>
      <c r="BX48" s="32">
        <v>2.5</v>
      </c>
      <c r="BY48" s="32">
        <v>2</v>
      </c>
      <c r="BZ48" s="81">
        <f t="shared" si="21"/>
        <v>38</v>
      </c>
      <c r="CA48" s="82">
        <f t="shared" si="22"/>
        <v>38</v>
      </c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</row>
    <row r="49" spans="1:163" ht="29.45" customHeight="1">
      <c r="A49" s="20">
        <v>42</v>
      </c>
      <c r="B49" s="21"/>
      <c r="C49" s="62"/>
      <c r="D49" s="23" t="str">
        <f t="shared" si="23"/>
        <v/>
      </c>
      <c r="E49" s="23" t="str">
        <f t="shared" si="24"/>
        <v/>
      </c>
      <c r="F49" s="23" t="str">
        <f t="shared" si="25"/>
        <v/>
      </c>
      <c r="G49" s="23" t="str">
        <f t="shared" si="26"/>
        <v/>
      </c>
      <c r="H49" s="23" t="str">
        <f t="shared" si="27"/>
        <v/>
      </c>
      <c r="I49" s="23" t="str">
        <f t="shared" si="28"/>
        <v/>
      </c>
      <c r="J49" s="23" t="str">
        <f t="shared" si="29"/>
        <v/>
      </c>
      <c r="K49" s="23" t="str">
        <f t="shared" si="30"/>
        <v/>
      </c>
      <c r="L49" s="23" t="str">
        <f t="shared" si="31"/>
        <v/>
      </c>
      <c r="M49" s="23" t="str">
        <f t="shared" si="32"/>
        <v/>
      </c>
      <c r="N49" s="23" t="str">
        <f t="shared" si="33"/>
        <v/>
      </c>
      <c r="O49" s="23" t="str">
        <f t="shared" si="34"/>
        <v/>
      </c>
      <c r="P49" s="23" t="str">
        <f t="shared" si="35"/>
        <v/>
      </c>
      <c r="Q49" s="23" t="str">
        <f t="shared" si="36"/>
        <v/>
      </c>
      <c r="R49" s="23" t="str">
        <f t="shared" si="37"/>
        <v/>
      </c>
      <c r="S49" s="23" t="str">
        <f t="shared" si="38"/>
        <v/>
      </c>
      <c r="T49" s="23" t="str">
        <f t="shared" si="39"/>
        <v/>
      </c>
      <c r="U49" s="24">
        <f t="shared" si="17"/>
        <v>0</v>
      </c>
      <c r="V49" s="22"/>
      <c r="W49" s="14"/>
      <c r="X49" s="14"/>
      <c r="Y49" s="14"/>
      <c r="Z49" s="14"/>
      <c r="AA49" s="8"/>
      <c r="AB49" s="8"/>
      <c r="AC49" s="8"/>
      <c r="AD49" s="8"/>
      <c r="AE49" s="8"/>
      <c r="AF49" s="8"/>
      <c r="AG49" s="8"/>
      <c r="AH49" s="8"/>
      <c r="AY49" s="50" t="s">
        <v>47</v>
      </c>
      <c r="BA49" s="32">
        <v>15</v>
      </c>
      <c r="BB49" s="30">
        <v>29.5</v>
      </c>
      <c r="BC49" s="30" t="s">
        <v>160</v>
      </c>
      <c r="BD49" s="85">
        <f t="shared" si="18"/>
        <v>15</v>
      </c>
      <c r="BE49" s="51">
        <v>3</v>
      </c>
      <c r="BF49" s="26">
        <v>4.0999999999999996</v>
      </c>
      <c r="BG49" s="26">
        <v>1.1499999999999999</v>
      </c>
      <c r="BH49" s="86">
        <f t="shared" si="19"/>
        <v>4.0999999999999996</v>
      </c>
      <c r="BI49" s="51">
        <v>3</v>
      </c>
      <c r="BJ49" s="26">
        <v>8.6</v>
      </c>
      <c r="BK49" s="26">
        <v>16</v>
      </c>
      <c r="BL49" s="26">
        <v>17.5</v>
      </c>
      <c r="BM49" s="86">
        <f t="shared" si="20"/>
        <v>8.6</v>
      </c>
      <c r="BN49" s="51">
        <v>2</v>
      </c>
      <c r="BO49" s="32">
        <v>2</v>
      </c>
      <c r="BP49" s="32">
        <v>3</v>
      </c>
      <c r="BQ49" s="32">
        <v>2</v>
      </c>
      <c r="BR49" s="32">
        <v>2.5</v>
      </c>
      <c r="BS49" s="32">
        <v>2</v>
      </c>
      <c r="BT49" s="32">
        <v>2.5</v>
      </c>
      <c r="BU49" s="32">
        <v>4</v>
      </c>
      <c r="BV49" s="32">
        <v>5.5</v>
      </c>
      <c r="BW49" s="32">
        <v>2</v>
      </c>
      <c r="BX49" s="32">
        <v>2.5</v>
      </c>
      <c r="BY49" s="32">
        <v>2</v>
      </c>
      <c r="BZ49" s="81">
        <f t="shared" si="21"/>
        <v>38</v>
      </c>
      <c r="CA49" s="82">
        <f t="shared" si="22"/>
        <v>38</v>
      </c>
    </row>
    <row r="50" spans="1:163" s="4" customFormat="1" ht="29.45" customHeight="1">
      <c r="A50" s="20">
        <v>43</v>
      </c>
      <c r="B50" s="21"/>
      <c r="C50" s="62"/>
      <c r="D50" s="23" t="str">
        <f t="shared" si="23"/>
        <v/>
      </c>
      <c r="E50" s="23" t="str">
        <f t="shared" si="24"/>
        <v/>
      </c>
      <c r="F50" s="23" t="str">
        <f t="shared" si="25"/>
        <v/>
      </c>
      <c r="G50" s="23" t="str">
        <f t="shared" si="26"/>
        <v/>
      </c>
      <c r="H50" s="23" t="str">
        <f t="shared" si="27"/>
        <v/>
      </c>
      <c r="I50" s="23" t="str">
        <f t="shared" si="28"/>
        <v/>
      </c>
      <c r="J50" s="23" t="str">
        <f t="shared" si="29"/>
        <v/>
      </c>
      <c r="K50" s="23" t="str">
        <f t="shared" si="30"/>
        <v/>
      </c>
      <c r="L50" s="23" t="str">
        <f t="shared" si="31"/>
        <v/>
      </c>
      <c r="M50" s="23" t="str">
        <f t="shared" si="32"/>
        <v/>
      </c>
      <c r="N50" s="23" t="str">
        <f t="shared" si="33"/>
        <v/>
      </c>
      <c r="O50" s="23" t="str">
        <f t="shared" si="34"/>
        <v/>
      </c>
      <c r="P50" s="23" t="str">
        <f t="shared" si="35"/>
        <v/>
      </c>
      <c r="Q50" s="23" t="str">
        <f t="shared" si="36"/>
        <v/>
      </c>
      <c r="R50" s="23" t="str">
        <f t="shared" si="37"/>
        <v/>
      </c>
      <c r="S50" s="23" t="str">
        <f t="shared" si="38"/>
        <v/>
      </c>
      <c r="T50" s="23" t="str">
        <f t="shared" si="39"/>
        <v/>
      </c>
      <c r="U50" s="24">
        <f t="shared" si="17"/>
        <v>0</v>
      </c>
      <c r="V50" s="22"/>
      <c r="W50" s="14"/>
      <c r="X50" s="14"/>
      <c r="Y50" s="14"/>
      <c r="Z50" s="14"/>
      <c r="AA50" s="8"/>
      <c r="AB50" s="8"/>
      <c r="AC50" s="8"/>
      <c r="AD50" s="8"/>
      <c r="AE50" s="8"/>
      <c r="AF50" s="8"/>
      <c r="AG50" s="8"/>
      <c r="AH50" s="8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50" t="s">
        <v>48</v>
      </c>
      <c r="AZ50" s="34"/>
      <c r="BA50" s="32">
        <v>15</v>
      </c>
      <c r="BB50" s="30">
        <v>29.5</v>
      </c>
      <c r="BC50" s="30" t="s">
        <v>160</v>
      </c>
      <c r="BD50" s="85">
        <f t="shared" si="18"/>
        <v>15</v>
      </c>
      <c r="BE50" s="51">
        <v>3</v>
      </c>
      <c r="BF50" s="26">
        <v>3.9</v>
      </c>
      <c r="BG50" s="26">
        <v>1.05</v>
      </c>
      <c r="BH50" s="86">
        <f t="shared" si="19"/>
        <v>3.9</v>
      </c>
      <c r="BI50" s="51">
        <v>2</v>
      </c>
      <c r="BJ50" s="26">
        <v>8.8000000000000007</v>
      </c>
      <c r="BK50" s="26">
        <v>16.5</v>
      </c>
      <c r="BL50" s="26">
        <v>20</v>
      </c>
      <c r="BM50" s="86">
        <f t="shared" si="20"/>
        <v>8.8000000000000007</v>
      </c>
      <c r="BN50" s="51">
        <v>2.5</v>
      </c>
      <c r="BO50" s="32">
        <v>1.5</v>
      </c>
      <c r="BP50" s="32">
        <v>2.5</v>
      </c>
      <c r="BQ50" s="32">
        <v>2</v>
      </c>
      <c r="BR50" s="32">
        <v>3</v>
      </c>
      <c r="BS50" s="32">
        <v>2</v>
      </c>
      <c r="BT50" s="32">
        <v>3</v>
      </c>
      <c r="BU50" s="32">
        <v>4</v>
      </c>
      <c r="BV50" s="32">
        <v>5</v>
      </c>
      <c r="BW50" s="32">
        <v>3.5</v>
      </c>
      <c r="BX50" s="32">
        <v>2</v>
      </c>
      <c r="BY50" s="32">
        <v>2</v>
      </c>
      <c r="BZ50" s="81">
        <f t="shared" si="21"/>
        <v>38</v>
      </c>
      <c r="CA50" s="82">
        <f t="shared" si="22"/>
        <v>38</v>
      </c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</row>
    <row r="51" spans="1:163" ht="29.45" customHeight="1">
      <c r="A51" s="20">
        <v>44</v>
      </c>
      <c r="B51" s="21"/>
      <c r="C51" s="62"/>
      <c r="D51" s="23" t="str">
        <f t="shared" si="23"/>
        <v/>
      </c>
      <c r="E51" s="23" t="str">
        <f t="shared" si="24"/>
        <v/>
      </c>
      <c r="F51" s="23" t="str">
        <f t="shared" si="25"/>
        <v/>
      </c>
      <c r="G51" s="23" t="str">
        <f t="shared" si="26"/>
        <v/>
      </c>
      <c r="H51" s="23" t="str">
        <f t="shared" si="27"/>
        <v/>
      </c>
      <c r="I51" s="23" t="str">
        <f t="shared" si="28"/>
        <v/>
      </c>
      <c r="J51" s="23" t="str">
        <f t="shared" si="29"/>
        <v/>
      </c>
      <c r="K51" s="23" t="str">
        <f t="shared" si="30"/>
        <v/>
      </c>
      <c r="L51" s="23" t="str">
        <f t="shared" si="31"/>
        <v/>
      </c>
      <c r="M51" s="23" t="str">
        <f t="shared" si="32"/>
        <v/>
      </c>
      <c r="N51" s="23" t="str">
        <f t="shared" si="33"/>
        <v/>
      </c>
      <c r="O51" s="23" t="str">
        <f t="shared" si="34"/>
        <v/>
      </c>
      <c r="P51" s="23" t="str">
        <f t="shared" si="35"/>
        <v/>
      </c>
      <c r="Q51" s="23" t="str">
        <f t="shared" si="36"/>
        <v/>
      </c>
      <c r="R51" s="23" t="str">
        <f t="shared" si="37"/>
        <v/>
      </c>
      <c r="S51" s="23" t="str">
        <f t="shared" si="38"/>
        <v/>
      </c>
      <c r="T51" s="23" t="str">
        <f t="shared" si="39"/>
        <v/>
      </c>
      <c r="U51" s="24">
        <f t="shared" si="17"/>
        <v>0</v>
      </c>
      <c r="V51" s="22"/>
      <c r="W51" s="14"/>
      <c r="X51" s="14"/>
      <c r="Y51" s="14"/>
      <c r="Z51" s="14"/>
      <c r="AA51" s="8"/>
      <c r="AB51" s="8"/>
      <c r="AC51" s="8"/>
      <c r="AD51" s="8"/>
      <c r="AE51" s="8"/>
      <c r="AF51" s="8"/>
      <c r="AG51" s="8"/>
      <c r="AH51" s="8"/>
      <c r="AY51" s="50">
        <v>39</v>
      </c>
      <c r="BA51" s="32">
        <v>16</v>
      </c>
      <c r="BB51" s="30">
        <v>30.5</v>
      </c>
      <c r="BC51" s="30" t="s">
        <v>162</v>
      </c>
      <c r="BD51" s="85">
        <f t="shared" si="18"/>
        <v>16</v>
      </c>
      <c r="BE51" s="51">
        <v>2</v>
      </c>
      <c r="BF51" s="26">
        <v>4.0999999999999996</v>
      </c>
      <c r="BG51" s="26">
        <v>1.1499999999999999</v>
      </c>
      <c r="BH51" s="86">
        <f t="shared" si="19"/>
        <v>4.0999999999999996</v>
      </c>
      <c r="BI51" s="51">
        <v>3</v>
      </c>
      <c r="BJ51" s="26">
        <v>8.8000000000000007</v>
      </c>
      <c r="BK51" s="26">
        <v>16.5</v>
      </c>
      <c r="BL51" s="26">
        <v>20</v>
      </c>
      <c r="BM51" s="86">
        <f t="shared" si="20"/>
        <v>8.8000000000000007</v>
      </c>
      <c r="BN51" s="51">
        <v>2.5</v>
      </c>
      <c r="BO51" s="32">
        <v>2</v>
      </c>
      <c r="BP51" s="32">
        <v>3</v>
      </c>
      <c r="BQ51" s="32">
        <v>2</v>
      </c>
      <c r="BR51" s="32">
        <v>3</v>
      </c>
      <c r="BS51" s="32">
        <v>2</v>
      </c>
      <c r="BT51" s="32">
        <v>3</v>
      </c>
      <c r="BU51" s="32">
        <v>3.5</v>
      </c>
      <c r="BV51" s="32">
        <v>4.5</v>
      </c>
      <c r="BW51" s="32">
        <v>3.5</v>
      </c>
      <c r="BX51" s="32">
        <v>3</v>
      </c>
      <c r="BY51" s="32">
        <v>2</v>
      </c>
      <c r="BZ51" s="81">
        <f t="shared" si="21"/>
        <v>39</v>
      </c>
      <c r="CA51" s="82">
        <f t="shared" si="22"/>
        <v>39</v>
      </c>
    </row>
    <row r="52" spans="1:163" s="4" customFormat="1" ht="29.45" customHeight="1">
      <c r="A52" s="20">
        <v>45</v>
      </c>
      <c r="B52" s="21"/>
      <c r="C52" s="62"/>
      <c r="D52" s="23" t="str">
        <f t="shared" si="23"/>
        <v/>
      </c>
      <c r="E52" s="23" t="str">
        <f t="shared" si="24"/>
        <v/>
      </c>
      <c r="F52" s="23" t="str">
        <f t="shared" si="25"/>
        <v/>
      </c>
      <c r="G52" s="23" t="str">
        <f t="shared" si="26"/>
        <v/>
      </c>
      <c r="H52" s="23" t="str">
        <f t="shared" si="27"/>
        <v/>
      </c>
      <c r="I52" s="23" t="str">
        <f t="shared" si="28"/>
        <v/>
      </c>
      <c r="J52" s="23" t="str">
        <f t="shared" si="29"/>
        <v/>
      </c>
      <c r="K52" s="23" t="str">
        <f t="shared" si="30"/>
        <v/>
      </c>
      <c r="L52" s="23" t="str">
        <f t="shared" si="31"/>
        <v/>
      </c>
      <c r="M52" s="23" t="str">
        <f t="shared" si="32"/>
        <v/>
      </c>
      <c r="N52" s="23" t="str">
        <f t="shared" si="33"/>
        <v/>
      </c>
      <c r="O52" s="23" t="str">
        <f t="shared" si="34"/>
        <v/>
      </c>
      <c r="P52" s="23" t="str">
        <f t="shared" si="35"/>
        <v/>
      </c>
      <c r="Q52" s="23" t="str">
        <f t="shared" si="36"/>
        <v/>
      </c>
      <c r="R52" s="23" t="str">
        <f t="shared" si="37"/>
        <v/>
      </c>
      <c r="S52" s="23" t="str">
        <f t="shared" si="38"/>
        <v/>
      </c>
      <c r="T52" s="23" t="str">
        <f t="shared" si="39"/>
        <v/>
      </c>
      <c r="U52" s="24">
        <f t="shared" si="17"/>
        <v>0</v>
      </c>
      <c r="V52" s="22"/>
      <c r="W52" s="14"/>
      <c r="X52" s="14"/>
      <c r="Y52" s="14"/>
      <c r="Z52" s="14"/>
      <c r="AA52" s="8"/>
      <c r="AB52" s="8"/>
      <c r="AC52" s="8"/>
      <c r="AD52" s="8"/>
      <c r="AE52" s="8"/>
      <c r="AF52" s="8"/>
      <c r="AG52" s="8"/>
      <c r="AH52" s="8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50" t="s">
        <v>49</v>
      </c>
      <c r="AZ52" s="34"/>
      <c r="BA52" s="32">
        <v>15</v>
      </c>
      <c r="BB52" s="30">
        <v>29.5</v>
      </c>
      <c r="BC52" s="30" t="s">
        <v>160</v>
      </c>
      <c r="BD52" s="85">
        <f t="shared" si="18"/>
        <v>15</v>
      </c>
      <c r="BE52" s="51">
        <v>3</v>
      </c>
      <c r="BF52" s="26">
        <v>4.2</v>
      </c>
      <c r="BG52" s="26">
        <v>1.2</v>
      </c>
      <c r="BH52" s="86">
        <f t="shared" si="19"/>
        <v>4.2</v>
      </c>
      <c r="BI52" s="51">
        <v>3.5</v>
      </c>
      <c r="BJ52" s="26">
        <v>8.6</v>
      </c>
      <c r="BK52" s="26">
        <v>16</v>
      </c>
      <c r="BL52" s="26">
        <v>17.5</v>
      </c>
      <c r="BM52" s="86">
        <f t="shared" si="20"/>
        <v>8.6</v>
      </c>
      <c r="BN52" s="51">
        <v>2</v>
      </c>
      <c r="BO52" s="32">
        <v>2</v>
      </c>
      <c r="BP52" s="32">
        <v>3</v>
      </c>
      <c r="BQ52" s="32">
        <v>2</v>
      </c>
      <c r="BR52" s="32">
        <v>2.5</v>
      </c>
      <c r="BS52" s="32">
        <v>2</v>
      </c>
      <c r="BT52" s="32">
        <v>2.5</v>
      </c>
      <c r="BU52" s="32">
        <v>4</v>
      </c>
      <c r="BV52" s="32">
        <v>5.5</v>
      </c>
      <c r="BW52" s="32">
        <v>2</v>
      </c>
      <c r="BX52" s="32">
        <v>3</v>
      </c>
      <c r="BY52" s="32">
        <v>2</v>
      </c>
      <c r="BZ52" s="81">
        <f t="shared" si="21"/>
        <v>39</v>
      </c>
      <c r="CA52" s="82">
        <f t="shared" si="22"/>
        <v>39</v>
      </c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</row>
    <row r="53" spans="1:163" ht="29.45" customHeight="1">
      <c r="A53" s="20">
        <v>46</v>
      </c>
      <c r="B53" s="21"/>
      <c r="C53" s="62"/>
      <c r="D53" s="23" t="str">
        <f t="shared" si="23"/>
        <v/>
      </c>
      <c r="E53" s="23" t="str">
        <f t="shared" si="24"/>
        <v/>
      </c>
      <c r="F53" s="23" t="str">
        <f t="shared" si="25"/>
        <v/>
      </c>
      <c r="G53" s="23" t="str">
        <f t="shared" si="26"/>
        <v/>
      </c>
      <c r="H53" s="23" t="str">
        <f t="shared" si="27"/>
        <v/>
      </c>
      <c r="I53" s="23" t="str">
        <f t="shared" si="28"/>
        <v/>
      </c>
      <c r="J53" s="23" t="str">
        <f t="shared" si="29"/>
        <v/>
      </c>
      <c r="K53" s="23" t="str">
        <f t="shared" si="30"/>
        <v/>
      </c>
      <c r="L53" s="23" t="str">
        <f t="shared" si="31"/>
        <v/>
      </c>
      <c r="M53" s="23" t="str">
        <f t="shared" si="32"/>
        <v/>
      </c>
      <c r="N53" s="23" t="str">
        <f t="shared" si="33"/>
        <v/>
      </c>
      <c r="O53" s="23" t="str">
        <f t="shared" si="34"/>
        <v/>
      </c>
      <c r="P53" s="23" t="str">
        <f t="shared" si="35"/>
        <v/>
      </c>
      <c r="Q53" s="23" t="str">
        <f t="shared" si="36"/>
        <v/>
      </c>
      <c r="R53" s="23" t="str">
        <f t="shared" si="37"/>
        <v/>
      </c>
      <c r="S53" s="23" t="str">
        <f t="shared" si="38"/>
        <v/>
      </c>
      <c r="T53" s="23" t="str">
        <f t="shared" si="39"/>
        <v/>
      </c>
      <c r="U53" s="24">
        <f t="shared" si="17"/>
        <v>0</v>
      </c>
      <c r="V53" s="22"/>
      <c r="W53" s="14"/>
      <c r="X53" s="14"/>
      <c r="Y53" s="14"/>
      <c r="Z53" s="14"/>
      <c r="AA53" s="8"/>
      <c r="AB53" s="8"/>
      <c r="AC53" s="8"/>
      <c r="AD53" s="8"/>
      <c r="AE53" s="8"/>
      <c r="AF53" s="8"/>
      <c r="AG53" s="8"/>
      <c r="AH53" s="8"/>
      <c r="AY53" s="50" t="s">
        <v>50</v>
      </c>
      <c r="BA53" s="32">
        <v>16</v>
      </c>
      <c r="BB53" s="30">
        <v>30.5</v>
      </c>
      <c r="BC53" s="30" t="s">
        <v>162</v>
      </c>
      <c r="BD53" s="85">
        <f t="shared" si="18"/>
        <v>16</v>
      </c>
      <c r="BE53" s="51">
        <v>2</v>
      </c>
      <c r="BF53" s="26">
        <v>3.9</v>
      </c>
      <c r="BG53" s="26">
        <v>1.05</v>
      </c>
      <c r="BH53" s="86">
        <f t="shared" si="19"/>
        <v>3.9</v>
      </c>
      <c r="BI53" s="51">
        <v>2</v>
      </c>
      <c r="BJ53" s="26">
        <v>8.8000000000000007</v>
      </c>
      <c r="BK53" s="26">
        <v>16.5</v>
      </c>
      <c r="BL53" s="26">
        <v>20</v>
      </c>
      <c r="BM53" s="86">
        <f t="shared" si="20"/>
        <v>8.8000000000000007</v>
      </c>
      <c r="BN53" s="51">
        <v>2.5</v>
      </c>
      <c r="BO53" s="32">
        <v>1.5</v>
      </c>
      <c r="BP53" s="32">
        <v>3</v>
      </c>
      <c r="BQ53" s="32">
        <v>2</v>
      </c>
      <c r="BR53" s="32">
        <v>3</v>
      </c>
      <c r="BS53" s="32">
        <v>2</v>
      </c>
      <c r="BT53" s="32">
        <v>3</v>
      </c>
      <c r="BU53" s="32">
        <v>4</v>
      </c>
      <c r="BV53" s="32">
        <v>6</v>
      </c>
      <c r="BW53" s="32">
        <v>4.5</v>
      </c>
      <c r="BX53" s="32">
        <v>2</v>
      </c>
      <c r="BY53" s="32">
        <v>1.5</v>
      </c>
      <c r="BZ53" s="81">
        <f t="shared" si="21"/>
        <v>39</v>
      </c>
      <c r="CA53" s="82">
        <f t="shared" si="22"/>
        <v>39</v>
      </c>
    </row>
    <row r="54" spans="1:163" s="4" customFormat="1" ht="29.45" customHeight="1">
      <c r="A54" s="20">
        <v>47</v>
      </c>
      <c r="B54" s="21"/>
      <c r="C54" s="62"/>
      <c r="D54" s="23" t="str">
        <f t="shared" si="23"/>
        <v/>
      </c>
      <c r="E54" s="23" t="str">
        <f t="shared" si="24"/>
        <v/>
      </c>
      <c r="F54" s="23" t="str">
        <f t="shared" si="25"/>
        <v/>
      </c>
      <c r="G54" s="23" t="str">
        <f t="shared" si="26"/>
        <v/>
      </c>
      <c r="H54" s="23" t="str">
        <f t="shared" si="27"/>
        <v/>
      </c>
      <c r="I54" s="23" t="str">
        <f t="shared" si="28"/>
        <v/>
      </c>
      <c r="J54" s="23" t="str">
        <f t="shared" si="29"/>
        <v/>
      </c>
      <c r="K54" s="23" t="str">
        <f t="shared" si="30"/>
        <v/>
      </c>
      <c r="L54" s="23" t="str">
        <f t="shared" si="31"/>
        <v/>
      </c>
      <c r="M54" s="23" t="str">
        <f t="shared" si="32"/>
        <v/>
      </c>
      <c r="N54" s="23" t="str">
        <f t="shared" si="33"/>
        <v/>
      </c>
      <c r="O54" s="23" t="str">
        <f t="shared" si="34"/>
        <v/>
      </c>
      <c r="P54" s="23" t="str">
        <f t="shared" si="35"/>
        <v/>
      </c>
      <c r="Q54" s="23" t="str">
        <f t="shared" si="36"/>
        <v/>
      </c>
      <c r="R54" s="23" t="str">
        <f t="shared" si="37"/>
        <v/>
      </c>
      <c r="S54" s="23" t="str">
        <f t="shared" si="38"/>
        <v/>
      </c>
      <c r="T54" s="23" t="str">
        <f t="shared" si="39"/>
        <v/>
      </c>
      <c r="U54" s="24">
        <f t="shared" si="17"/>
        <v>0</v>
      </c>
      <c r="V54" s="22"/>
      <c r="W54" s="14"/>
      <c r="X54" s="14"/>
      <c r="Y54" s="14"/>
      <c r="Z54" s="14"/>
      <c r="AA54" s="8"/>
      <c r="AB54" s="8"/>
      <c r="AC54" s="8"/>
      <c r="AD54" s="8"/>
      <c r="AE54" s="8"/>
      <c r="AF54" s="8"/>
      <c r="AG54" s="8"/>
      <c r="AH54" s="8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50">
        <v>40</v>
      </c>
      <c r="AZ54" s="34"/>
      <c r="BA54" s="32">
        <v>16</v>
      </c>
      <c r="BB54" s="30">
        <v>30.5</v>
      </c>
      <c r="BC54" s="30" t="s">
        <v>162</v>
      </c>
      <c r="BD54" s="85">
        <f t="shared" si="18"/>
        <v>16</v>
      </c>
      <c r="BE54" s="51">
        <v>2</v>
      </c>
      <c r="BF54" s="26">
        <v>4</v>
      </c>
      <c r="BG54" s="26">
        <v>1.1000000000000001</v>
      </c>
      <c r="BH54" s="86">
        <f t="shared" si="19"/>
        <v>4</v>
      </c>
      <c r="BI54" s="51">
        <v>2.5</v>
      </c>
      <c r="BJ54" s="26">
        <v>8.8000000000000007</v>
      </c>
      <c r="BK54" s="26">
        <v>16.5</v>
      </c>
      <c r="BL54" s="26">
        <v>20</v>
      </c>
      <c r="BM54" s="86">
        <f t="shared" si="20"/>
        <v>8.8000000000000007</v>
      </c>
      <c r="BN54" s="51">
        <v>2.5</v>
      </c>
      <c r="BO54" s="32">
        <v>2</v>
      </c>
      <c r="BP54" s="32">
        <v>3</v>
      </c>
      <c r="BQ54" s="32">
        <v>2</v>
      </c>
      <c r="BR54" s="32">
        <v>3</v>
      </c>
      <c r="BS54" s="32">
        <v>2</v>
      </c>
      <c r="BT54" s="32">
        <v>3</v>
      </c>
      <c r="BU54" s="32">
        <v>4</v>
      </c>
      <c r="BV54" s="32">
        <v>6</v>
      </c>
      <c r="BW54" s="32">
        <v>3.5</v>
      </c>
      <c r="BX54" s="32">
        <v>2.5</v>
      </c>
      <c r="BY54" s="32">
        <v>2</v>
      </c>
      <c r="BZ54" s="81">
        <f t="shared" si="21"/>
        <v>40</v>
      </c>
      <c r="CA54" s="82">
        <f t="shared" si="22"/>
        <v>40</v>
      </c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</row>
    <row r="55" spans="1:163" ht="29.45" customHeight="1">
      <c r="A55" s="20">
        <v>48</v>
      </c>
      <c r="B55" s="21"/>
      <c r="C55" s="62"/>
      <c r="D55" s="23" t="str">
        <f t="shared" si="23"/>
        <v/>
      </c>
      <c r="E55" s="23" t="str">
        <f t="shared" si="24"/>
        <v/>
      </c>
      <c r="F55" s="23" t="str">
        <f t="shared" si="25"/>
        <v/>
      </c>
      <c r="G55" s="23" t="str">
        <f t="shared" si="26"/>
        <v/>
      </c>
      <c r="H55" s="23" t="str">
        <f t="shared" si="27"/>
        <v/>
      </c>
      <c r="I55" s="23" t="str">
        <f t="shared" si="28"/>
        <v/>
      </c>
      <c r="J55" s="23" t="str">
        <f t="shared" si="29"/>
        <v/>
      </c>
      <c r="K55" s="23" t="str">
        <f t="shared" si="30"/>
        <v/>
      </c>
      <c r="L55" s="23" t="str">
        <f t="shared" si="31"/>
        <v/>
      </c>
      <c r="M55" s="23" t="str">
        <f t="shared" si="32"/>
        <v/>
      </c>
      <c r="N55" s="23" t="str">
        <f t="shared" si="33"/>
        <v/>
      </c>
      <c r="O55" s="23" t="str">
        <f t="shared" si="34"/>
        <v/>
      </c>
      <c r="P55" s="23" t="str">
        <f t="shared" si="35"/>
        <v/>
      </c>
      <c r="Q55" s="23" t="str">
        <f t="shared" si="36"/>
        <v/>
      </c>
      <c r="R55" s="23" t="str">
        <f t="shared" si="37"/>
        <v/>
      </c>
      <c r="S55" s="23" t="str">
        <f t="shared" si="38"/>
        <v/>
      </c>
      <c r="T55" s="23" t="str">
        <f t="shared" si="39"/>
        <v/>
      </c>
      <c r="U55" s="24">
        <f t="shared" si="17"/>
        <v>0</v>
      </c>
      <c r="V55" s="22"/>
      <c r="W55" s="14"/>
      <c r="X55" s="14"/>
      <c r="Y55" s="14"/>
      <c r="Z55" s="14"/>
      <c r="AA55" s="8"/>
      <c r="AB55" s="8"/>
      <c r="AC55" s="8"/>
      <c r="AD55" s="8"/>
      <c r="AE55" s="8"/>
      <c r="AF55" s="8"/>
      <c r="AG55" s="8"/>
      <c r="AH55" s="8"/>
      <c r="AY55" s="50" t="s">
        <v>51</v>
      </c>
      <c r="BA55" s="32">
        <v>15</v>
      </c>
      <c r="BB55" s="30">
        <v>29.5</v>
      </c>
      <c r="BC55" s="30" t="s">
        <v>160</v>
      </c>
      <c r="BD55" s="85">
        <f t="shared" si="18"/>
        <v>15</v>
      </c>
      <c r="BE55" s="51">
        <v>3</v>
      </c>
      <c r="BF55" s="26">
        <v>4.0999999999999996</v>
      </c>
      <c r="BG55" s="26">
        <v>1.1499999999999999</v>
      </c>
      <c r="BH55" s="86">
        <f t="shared" si="19"/>
        <v>4.0999999999999996</v>
      </c>
      <c r="BI55" s="51">
        <v>3</v>
      </c>
      <c r="BJ55" s="26">
        <v>8.6</v>
      </c>
      <c r="BK55" s="26">
        <v>16</v>
      </c>
      <c r="BL55" s="26">
        <v>17.5</v>
      </c>
      <c r="BM55" s="86">
        <f t="shared" si="20"/>
        <v>8.6</v>
      </c>
      <c r="BN55" s="51">
        <v>2</v>
      </c>
      <c r="BO55" s="32">
        <v>2</v>
      </c>
      <c r="BP55" s="32">
        <v>3</v>
      </c>
      <c r="BQ55" s="32">
        <v>2</v>
      </c>
      <c r="BR55" s="32">
        <v>2.5</v>
      </c>
      <c r="BS55" s="32">
        <v>2</v>
      </c>
      <c r="BT55" s="32">
        <v>2.5</v>
      </c>
      <c r="BU55" s="32">
        <v>4</v>
      </c>
      <c r="BV55" s="32">
        <v>6</v>
      </c>
      <c r="BW55" s="32">
        <v>3</v>
      </c>
      <c r="BX55" s="32">
        <v>3</v>
      </c>
      <c r="BY55" s="32">
        <v>2</v>
      </c>
      <c r="BZ55" s="81">
        <f t="shared" si="21"/>
        <v>40</v>
      </c>
      <c r="CA55" s="82">
        <f t="shared" si="22"/>
        <v>40</v>
      </c>
    </row>
    <row r="56" spans="1:163" s="4" customFormat="1" ht="29.45" customHeight="1">
      <c r="A56" s="20">
        <v>49</v>
      </c>
      <c r="B56" s="21"/>
      <c r="C56" s="62"/>
      <c r="D56" s="23" t="str">
        <f t="shared" si="23"/>
        <v/>
      </c>
      <c r="E56" s="23" t="str">
        <f t="shared" si="24"/>
        <v/>
      </c>
      <c r="F56" s="23" t="str">
        <f t="shared" si="25"/>
        <v/>
      </c>
      <c r="G56" s="23" t="str">
        <f t="shared" si="26"/>
        <v/>
      </c>
      <c r="H56" s="23" t="str">
        <f t="shared" si="27"/>
        <v/>
      </c>
      <c r="I56" s="23" t="str">
        <f t="shared" si="28"/>
        <v/>
      </c>
      <c r="J56" s="23" t="str">
        <f t="shared" si="29"/>
        <v/>
      </c>
      <c r="K56" s="23" t="str">
        <f t="shared" si="30"/>
        <v/>
      </c>
      <c r="L56" s="23" t="str">
        <f t="shared" si="31"/>
        <v/>
      </c>
      <c r="M56" s="23" t="str">
        <f t="shared" si="32"/>
        <v/>
      </c>
      <c r="N56" s="23" t="str">
        <f t="shared" si="33"/>
        <v/>
      </c>
      <c r="O56" s="23" t="str">
        <f t="shared" si="34"/>
        <v/>
      </c>
      <c r="P56" s="23" t="str">
        <f t="shared" si="35"/>
        <v/>
      </c>
      <c r="Q56" s="23" t="str">
        <f t="shared" si="36"/>
        <v/>
      </c>
      <c r="R56" s="23" t="str">
        <f t="shared" si="37"/>
        <v/>
      </c>
      <c r="S56" s="23" t="str">
        <f t="shared" si="38"/>
        <v/>
      </c>
      <c r="T56" s="23" t="str">
        <f t="shared" si="39"/>
        <v/>
      </c>
      <c r="U56" s="24">
        <f t="shared" si="17"/>
        <v>0</v>
      </c>
      <c r="V56" s="22"/>
      <c r="W56" s="14"/>
      <c r="X56" s="14"/>
      <c r="Y56" s="14"/>
      <c r="Z56" s="14"/>
      <c r="AA56" s="8"/>
      <c r="AB56" s="8"/>
      <c r="AC56" s="8"/>
      <c r="AD56" s="8"/>
      <c r="AE56" s="8"/>
      <c r="AF56" s="8"/>
      <c r="AG56" s="8"/>
      <c r="AH56" s="8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50" t="s">
        <v>52</v>
      </c>
      <c r="AZ56" s="34"/>
      <c r="BA56" s="32">
        <v>15</v>
      </c>
      <c r="BB56" s="30">
        <v>29.5</v>
      </c>
      <c r="BC56" s="30" t="s">
        <v>160</v>
      </c>
      <c r="BD56" s="85">
        <f t="shared" si="18"/>
        <v>15</v>
      </c>
      <c r="BE56" s="51">
        <v>3</v>
      </c>
      <c r="BF56" s="26">
        <v>3.9</v>
      </c>
      <c r="BG56" s="26">
        <v>1.05</v>
      </c>
      <c r="BH56" s="86">
        <f t="shared" si="19"/>
        <v>3.9</v>
      </c>
      <c r="BI56" s="51">
        <v>2</v>
      </c>
      <c r="BJ56" s="26">
        <v>8.8000000000000007</v>
      </c>
      <c r="BK56" s="26">
        <v>16.5</v>
      </c>
      <c r="BL56" s="26">
        <v>20</v>
      </c>
      <c r="BM56" s="86">
        <f t="shared" si="20"/>
        <v>8.8000000000000007</v>
      </c>
      <c r="BN56" s="51">
        <v>2.5</v>
      </c>
      <c r="BO56" s="32">
        <v>2</v>
      </c>
      <c r="BP56" s="32">
        <v>2.5</v>
      </c>
      <c r="BQ56" s="32">
        <v>2</v>
      </c>
      <c r="BR56" s="32">
        <v>3</v>
      </c>
      <c r="BS56" s="32">
        <v>2</v>
      </c>
      <c r="BT56" s="32">
        <v>3</v>
      </c>
      <c r="BU56" s="32">
        <v>4</v>
      </c>
      <c r="BV56" s="32">
        <v>5</v>
      </c>
      <c r="BW56" s="32">
        <v>4</v>
      </c>
      <c r="BX56" s="32">
        <v>3</v>
      </c>
      <c r="BY56" s="32">
        <v>2</v>
      </c>
      <c r="BZ56" s="81">
        <f t="shared" si="21"/>
        <v>40</v>
      </c>
      <c r="CA56" s="82">
        <f t="shared" si="22"/>
        <v>40</v>
      </c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</row>
    <row r="57" spans="1:163" ht="29.45" customHeight="1">
      <c r="A57" s="20">
        <v>50</v>
      </c>
      <c r="B57" s="21"/>
      <c r="C57" s="62"/>
      <c r="D57" s="23" t="str">
        <f t="shared" si="23"/>
        <v/>
      </c>
      <c r="E57" s="23" t="str">
        <f t="shared" si="24"/>
        <v/>
      </c>
      <c r="F57" s="23" t="str">
        <f t="shared" si="25"/>
        <v/>
      </c>
      <c r="G57" s="23" t="str">
        <f t="shared" si="26"/>
        <v/>
      </c>
      <c r="H57" s="23" t="str">
        <f t="shared" si="27"/>
        <v/>
      </c>
      <c r="I57" s="23" t="str">
        <f t="shared" si="28"/>
        <v/>
      </c>
      <c r="J57" s="23" t="str">
        <f t="shared" si="29"/>
        <v/>
      </c>
      <c r="K57" s="23" t="str">
        <f t="shared" si="30"/>
        <v/>
      </c>
      <c r="L57" s="23" t="str">
        <f t="shared" si="31"/>
        <v/>
      </c>
      <c r="M57" s="23" t="str">
        <f t="shared" si="32"/>
        <v/>
      </c>
      <c r="N57" s="23" t="str">
        <f t="shared" si="33"/>
        <v/>
      </c>
      <c r="O57" s="23" t="str">
        <f t="shared" si="34"/>
        <v/>
      </c>
      <c r="P57" s="23" t="str">
        <f t="shared" si="35"/>
        <v/>
      </c>
      <c r="Q57" s="23" t="str">
        <f t="shared" si="36"/>
        <v/>
      </c>
      <c r="R57" s="23" t="str">
        <f t="shared" si="37"/>
        <v/>
      </c>
      <c r="S57" s="23" t="str">
        <f t="shared" si="38"/>
        <v/>
      </c>
      <c r="T57" s="23" t="str">
        <f t="shared" si="39"/>
        <v/>
      </c>
      <c r="U57" s="24">
        <f t="shared" si="17"/>
        <v>0</v>
      </c>
      <c r="V57" s="22"/>
      <c r="W57" s="14"/>
      <c r="X57" s="14"/>
      <c r="Y57" s="14"/>
      <c r="Z57" s="14"/>
      <c r="AA57" s="8"/>
      <c r="AB57" s="8"/>
      <c r="AC57" s="8"/>
      <c r="AD57" s="8"/>
      <c r="AE57" s="8"/>
      <c r="AF57" s="8"/>
      <c r="AG57" s="8"/>
      <c r="AH57" s="8"/>
      <c r="AY57" s="50">
        <v>41</v>
      </c>
      <c r="BA57" s="32">
        <v>16</v>
      </c>
      <c r="BB57" s="30">
        <v>30.5</v>
      </c>
      <c r="BC57" s="30" t="s">
        <v>162</v>
      </c>
      <c r="BD57" s="85">
        <f t="shared" si="18"/>
        <v>16</v>
      </c>
      <c r="BE57" s="51">
        <v>2</v>
      </c>
      <c r="BF57" s="26">
        <v>4</v>
      </c>
      <c r="BG57" s="26">
        <v>1.1000000000000001</v>
      </c>
      <c r="BH57" s="86">
        <f t="shared" si="19"/>
        <v>4</v>
      </c>
      <c r="BI57" s="51">
        <v>2.5</v>
      </c>
      <c r="BJ57" s="26">
        <v>8.8000000000000007</v>
      </c>
      <c r="BK57" s="26">
        <v>16.5</v>
      </c>
      <c r="BL57" s="26">
        <v>20</v>
      </c>
      <c r="BM57" s="86">
        <f t="shared" si="20"/>
        <v>8.8000000000000007</v>
      </c>
      <c r="BN57" s="51">
        <v>2.5</v>
      </c>
      <c r="BO57" s="32">
        <v>2</v>
      </c>
      <c r="BP57" s="32">
        <v>3</v>
      </c>
      <c r="BQ57" s="32">
        <v>2</v>
      </c>
      <c r="BR57" s="32">
        <v>3</v>
      </c>
      <c r="BS57" s="32">
        <v>2</v>
      </c>
      <c r="BT57" s="32">
        <v>3</v>
      </c>
      <c r="BU57" s="32">
        <v>4</v>
      </c>
      <c r="BV57" s="32">
        <v>6</v>
      </c>
      <c r="BW57" s="32">
        <v>4</v>
      </c>
      <c r="BX57" s="32">
        <v>3</v>
      </c>
      <c r="BY57" s="32">
        <v>2</v>
      </c>
      <c r="BZ57" s="81">
        <f t="shared" si="21"/>
        <v>41</v>
      </c>
      <c r="CA57" s="82">
        <f t="shared" si="22"/>
        <v>41</v>
      </c>
    </row>
    <row r="58" spans="1:163" s="4" customFormat="1" ht="29.45" customHeight="1">
      <c r="A58" s="20">
        <v>51</v>
      </c>
      <c r="B58" s="21"/>
      <c r="C58" s="62"/>
      <c r="D58" s="23" t="str">
        <f t="shared" si="23"/>
        <v/>
      </c>
      <c r="E58" s="23" t="str">
        <f t="shared" si="24"/>
        <v/>
      </c>
      <c r="F58" s="23" t="str">
        <f t="shared" si="25"/>
        <v/>
      </c>
      <c r="G58" s="23" t="str">
        <f t="shared" si="26"/>
        <v/>
      </c>
      <c r="H58" s="23" t="str">
        <f t="shared" si="27"/>
        <v/>
      </c>
      <c r="I58" s="23" t="str">
        <f t="shared" si="28"/>
        <v/>
      </c>
      <c r="J58" s="23" t="str">
        <f t="shared" si="29"/>
        <v/>
      </c>
      <c r="K58" s="23" t="str">
        <f t="shared" si="30"/>
        <v/>
      </c>
      <c r="L58" s="23" t="str">
        <f t="shared" si="31"/>
        <v/>
      </c>
      <c r="M58" s="23" t="str">
        <f t="shared" si="32"/>
        <v/>
      </c>
      <c r="N58" s="23" t="str">
        <f t="shared" si="33"/>
        <v/>
      </c>
      <c r="O58" s="23" t="str">
        <f t="shared" si="34"/>
        <v/>
      </c>
      <c r="P58" s="23" t="str">
        <f t="shared" si="35"/>
        <v/>
      </c>
      <c r="Q58" s="23" t="str">
        <f t="shared" si="36"/>
        <v/>
      </c>
      <c r="R58" s="23" t="str">
        <f t="shared" si="37"/>
        <v/>
      </c>
      <c r="S58" s="23" t="str">
        <f t="shared" si="38"/>
        <v/>
      </c>
      <c r="T58" s="23" t="str">
        <f t="shared" si="39"/>
        <v/>
      </c>
      <c r="U58" s="24">
        <f t="shared" si="17"/>
        <v>0</v>
      </c>
      <c r="V58" s="22"/>
      <c r="W58" s="14"/>
      <c r="X58" s="14"/>
      <c r="Y58" s="14"/>
      <c r="Z58" s="14"/>
      <c r="AA58" s="8"/>
      <c r="AB58" s="8"/>
      <c r="AC58" s="8"/>
      <c r="AD58" s="8"/>
      <c r="AE58" s="8"/>
      <c r="AF58" s="8"/>
      <c r="AG58" s="8"/>
      <c r="AH58" s="8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50" t="s">
        <v>53</v>
      </c>
      <c r="AZ58" s="34"/>
      <c r="BA58" s="32">
        <v>15</v>
      </c>
      <c r="BB58" s="30">
        <v>29.5</v>
      </c>
      <c r="BC58" s="30" t="s">
        <v>160</v>
      </c>
      <c r="BD58" s="85">
        <f t="shared" si="18"/>
        <v>15</v>
      </c>
      <c r="BE58" s="51">
        <v>3</v>
      </c>
      <c r="BF58" s="26">
        <v>4.0999999999999996</v>
      </c>
      <c r="BG58" s="26">
        <v>1.1499999999999999</v>
      </c>
      <c r="BH58" s="86">
        <f t="shared" si="19"/>
        <v>4.0999999999999996</v>
      </c>
      <c r="BI58" s="51">
        <v>3</v>
      </c>
      <c r="BJ58" s="26">
        <v>8.6</v>
      </c>
      <c r="BK58" s="26">
        <v>16</v>
      </c>
      <c r="BL58" s="26">
        <v>17.5</v>
      </c>
      <c r="BM58" s="86">
        <f t="shared" si="20"/>
        <v>8.6</v>
      </c>
      <c r="BN58" s="51">
        <v>2</v>
      </c>
      <c r="BO58" s="32">
        <v>2</v>
      </c>
      <c r="BP58" s="32">
        <v>3</v>
      </c>
      <c r="BQ58" s="32">
        <v>2</v>
      </c>
      <c r="BR58" s="32">
        <v>3</v>
      </c>
      <c r="BS58" s="32">
        <v>2</v>
      </c>
      <c r="BT58" s="32">
        <v>3</v>
      </c>
      <c r="BU58" s="32">
        <v>4</v>
      </c>
      <c r="BV58" s="32">
        <v>6</v>
      </c>
      <c r="BW58" s="32">
        <v>3</v>
      </c>
      <c r="BX58" s="32">
        <v>3</v>
      </c>
      <c r="BY58" s="32">
        <v>2</v>
      </c>
      <c r="BZ58" s="81">
        <f t="shared" si="21"/>
        <v>41</v>
      </c>
      <c r="CA58" s="82">
        <f t="shared" si="22"/>
        <v>41</v>
      </c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</row>
    <row r="59" spans="1:163" ht="29.45" customHeight="1">
      <c r="A59" s="20">
        <v>52</v>
      </c>
      <c r="B59" s="21"/>
      <c r="C59" s="62"/>
      <c r="D59" s="23" t="str">
        <f t="shared" si="23"/>
        <v/>
      </c>
      <c r="E59" s="23" t="str">
        <f t="shared" si="24"/>
        <v/>
      </c>
      <c r="F59" s="23" t="str">
        <f t="shared" si="25"/>
        <v/>
      </c>
      <c r="G59" s="23" t="str">
        <f t="shared" si="26"/>
        <v/>
      </c>
      <c r="H59" s="23" t="str">
        <f t="shared" si="27"/>
        <v/>
      </c>
      <c r="I59" s="23" t="str">
        <f t="shared" si="28"/>
        <v/>
      </c>
      <c r="J59" s="23" t="str">
        <f t="shared" si="29"/>
        <v/>
      </c>
      <c r="K59" s="23" t="str">
        <f t="shared" si="30"/>
        <v/>
      </c>
      <c r="L59" s="23" t="str">
        <f t="shared" si="31"/>
        <v/>
      </c>
      <c r="M59" s="23" t="str">
        <f t="shared" si="32"/>
        <v/>
      </c>
      <c r="N59" s="23" t="str">
        <f t="shared" si="33"/>
        <v/>
      </c>
      <c r="O59" s="23" t="str">
        <f t="shared" si="34"/>
        <v/>
      </c>
      <c r="P59" s="23" t="str">
        <f t="shared" si="35"/>
        <v/>
      </c>
      <c r="Q59" s="23" t="str">
        <f t="shared" si="36"/>
        <v/>
      </c>
      <c r="R59" s="23" t="str">
        <f t="shared" si="37"/>
        <v/>
      </c>
      <c r="S59" s="23" t="str">
        <f t="shared" si="38"/>
        <v/>
      </c>
      <c r="T59" s="23" t="str">
        <f t="shared" si="39"/>
        <v/>
      </c>
      <c r="U59" s="24">
        <f t="shared" si="17"/>
        <v>0</v>
      </c>
      <c r="V59" s="22"/>
      <c r="W59" s="14"/>
      <c r="X59" s="14"/>
      <c r="Y59" s="14"/>
      <c r="Z59" s="14"/>
      <c r="AA59" s="8"/>
      <c r="AB59" s="8"/>
      <c r="AC59" s="8"/>
      <c r="AD59" s="8"/>
      <c r="AE59" s="8"/>
      <c r="AF59" s="8"/>
      <c r="AG59" s="8"/>
      <c r="AH59" s="8"/>
      <c r="AY59" s="50" t="s">
        <v>54</v>
      </c>
      <c r="BA59" s="32">
        <v>15.5</v>
      </c>
      <c r="BB59" s="30">
        <v>30</v>
      </c>
      <c r="BC59" s="30" t="s">
        <v>161</v>
      </c>
      <c r="BD59" s="85">
        <f t="shared" si="18"/>
        <v>15.5</v>
      </c>
      <c r="BE59" s="51">
        <v>2.5</v>
      </c>
      <c r="BF59" s="26">
        <v>3.9</v>
      </c>
      <c r="BG59" s="26">
        <v>1.05</v>
      </c>
      <c r="BH59" s="86">
        <f t="shared" si="19"/>
        <v>3.9</v>
      </c>
      <c r="BI59" s="51">
        <v>2</v>
      </c>
      <c r="BJ59" s="26">
        <v>8.8000000000000007</v>
      </c>
      <c r="BK59" s="26">
        <v>16.5</v>
      </c>
      <c r="BL59" s="26">
        <v>20</v>
      </c>
      <c r="BM59" s="86">
        <f t="shared" si="20"/>
        <v>8.8000000000000007</v>
      </c>
      <c r="BN59" s="51">
        <v>2.5</v>
      </c>
      <c r="BO59" s="32">
        <v>2</v>
      </c>
      <c r="BP59" s="32">
        <v>3</v>
      </c>
      <c r="BQ59" s="32">
        <v>2</v>
      </c>
      <c r="BR59" s="32">
        <v>3</v>
      </c>
      <c r="BS59" s="32">
        <v>2</v>
      </c>
      <c r="BT59" s="32">
        <v>3</v>
      </c>
      <c r="BU59" s="32">
        <v>4</v>
      </c>
      <c r="BV59" s="32">
        <v>5</v>
      </c>
      <c r="BW59" s="32">
        <v>5</v>
      </c>
      <c r="BX59" s="32">
        <v>3</v>
      </c>
      <c r="BY59" s="32">
        <v>2</v>
      </c>
      <c r="BZ59" s="81">
        <f t="shared" si="21"/>
        <v>41</v>
      </c>
      <c r="CA59" s="82">
        <f t="shared" si="22"/>
        <v>41</v>
      </c>
    </row>
    <row r="60" spans="1:163" s="4" customFormat="1" ht="29.45" customHeight="1">
      <c r="A60" s="20">
        <v>53</v>
      </c>
      <c r="B60" s="21"/>
      <c r="C60" s="62"/>
      <c r="D60" s="23" t="str">
        <f t="shared" si="23"/>
        <v/>
      </c>
      <c r="E60" s="23" t="str">
        <f t="shared" si="24"/>
        <v/>
      </c>
      <c r="F60" s="23" t="str">
        <f t="shared" si="25"/>
        <v/>
      </c>
      <c r="G60" s="23" t="str">
        <f t="shared" si="26"/>
        <v/>
      </c>
      <c r="H60" s="23" t="str">
        <f t="shared" si="27"/>
        <v/>
      </c>
      <c r="I60" s="23" t="str">
        <f t="shared" si="28"/>
        <v/>
      </c>
      <c r="J60" s="23" t="str">
        <f t="shared" si="29"/>
        <v/>
      </c>
      <c r="K60" s="23" t="str">
        <f t="shared" si="30"/>
        <v/>
      </c>
      <c r="L60" s="23" t="str">
        <f t="shared" si="31"/>
        <v/>
      </c>
      <c r="M60" s="23" t="str">
        <f t="shared" si="32"/>
        <v/>
      </c>
      <c r="N60" s="23" t="str">
        <f t="shared" si="33"/>
        <v/>
      </c>
      <c r="O60" s="23" t="str">
        <f t="shared" si="34"/>
        <v/>
      </c>
      <c r="P60" s="23" t="str">
        <f t="shared" si="35"/>
        <v/>
      </c>
      <c r="Q60" s="23" t="str">
        <f t="shared" si="36"/>
        <v/>
      </c>
      <c r="R60" s="23" t="str">
        <f t="shared" si="37"/>
        <v/>
      </c>
      <c r="S60" s="23" t="str">
        <f t="shared" si="38"/>
        <v/>
      </c>
      <c r="T60" s="23" t="str">
        <f t="shared" si="39"/>
        <v/>
      </c>
      <c r="U60" s="24">
        <f t="shared" si="17"/>
        <v>0</v>
      </c>
      <c r="V60" s="22"/>
      <c r="W60" s="14"/>
      <c r="X60" s="14"/>
      <c r="Y60" s="14"/>
      <c r="Z60" s="14"/>
      <c r="AA60" s="8"/>
      <c r="AB60" s="8"/>
      <c r="AC60" s="8"/>
      <c r="AD60" s="8"/>
      <c r="AE60" s="8"/>
      <c r="AF60" s="8"/>
      <c r="AG60" s="8"/>
      <c r="AH60" s="8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50">
        <v>42</v>
      </c>
      <c r="AZ60" s="34"/>
      <c r="BA60" s="32">
        <v>16</v>
      </c>
      <c r="BB60" s="30">
        <v>30.5</v>
      </c>
      <c r="BC60" s="30" t="s">
        <v>162</v>
      </c>
      <c r="BD60" s="85">
        <f t="shared" si="18"/>
        <v>16</v>
      </c>
      <c r="BE60" s="51">
        <v>2</v>
      </c>
      <c r="BF60" s="26">
        <v>4.0999999999999996</v>
      </c>
      <c r="BG60" s="26">
        <v>1.1499999999999999</v>
      </c>
      <c r="BH60" s="86">
        <f t="shared" si="19"/>
        <v>4.0999999999999996</v>
      </c>
      <c r="BI60" s="51">
        <v>3</v>
      </c>
      <c r="BJ60" s="26">
        <v>9</v>
      </c>
      <c r="BK60" s="26">
        <v>17</v>
      </c>
      <c r="BL60" s="26">
        <v>25</v>
      </c>
      <c r="BM60" s="86">
        <f t="shared" si="20"/>
        <v>9</v>
      </c>
      <c r="BN60" s="51">
        <v>3</v>
      </c>
      <c r="BO60" s="32">
        <v>2</v>
      </c>
      <c r="BP60" s="32">
        <v>3</v>
      </c>
      <c r="BQ60" s="32">
        <v>2</v>
      </c>
      <c r="BR60" s="32">
        <v>3</v>
      </c>
      <c r="BS60" s="32">
        <v>2</v>
      </c>
      <c r="BT60" s="32">
        <v>3</v>
      </c>
      <c r="BU60" s="32">
        <v>4</v>
      </c>
      <c r="BV60" s="32">
        <v>6</v>
      </c>
      <c r="BW60" s="32">
        <v>4</v>
      </c>
      <c r="BX60" s="32">
        <v>3</v>
      </c>
      <c r="BY60" s="32">
        <v>2</v>
      </c>
      <c r="BZ60" s="81">
        <f t="shared" si="21"/>
        <v>42</v>
      </c>
      <c r="CA60" s="82">
        <f t="shared" si="22"/>
        <v>42</v>
      </c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</row>
    <row r="61" spans="1:163" ht="29.45" customHeight="1">
      <c r="A61" s="20">
        <v>54</v>
      </c>
      <c r="B61" s="21"/>
      <c r="C61" s="62"/>
      <c r="D61" s="23" t="str">
        <f t="shared" si="23"/>
        <v/>
      </c>
      <c r="E61" s="23" t="str">
        <f t="shared" si="24"/>
        <v/>
      </c>
      <c r="F61" s="23" t="str">
        <f t="shared" si="25"/>
        <v/>
      </c>
      <c r="G61" s="23" t="str">
        <f t="shared" si="26"/>
        <v/>
      </c>
      <c r="H61" s="23" t="str">
        <f t="shared" si="27"/>
        <v/>
      </c>
      <c r="I61" s="23" t="str">
        <f t="shared" si="28"/>
        <v/>
      </c>
      <c r="J61" s="23" t="str">
        <f t="shared" si="29"/>
        <v/>
      </c>
      <c r="K61" s="23" t="str">
        <f t="shared" si="30"/>
        <v/>
      </c>
      <c r="L61" s="23" t="str">
        <f t="shared" si="31"/>
        <v/>
      </c>
      <c r="M61" s="23" t="str">
        <f t="shared" si="32"/>
        <v/>
      </c>
      <c r="N61" s="23" t="str">
        <f t="shared" si="33"/>
        <v/>
      </c>
      <c r="O61" s="23" t="str">
        <f t="shared" si="34"/>
        <v/>
      </c>
      <c r="P61" s="23" t="str">
        <f t="shared" si="35"/>
        <v/>
      </c>
      <c r="Q61" s="23" t="str">
        <f t="shared" si="36"/>
        <v/>
      </c>
      <c r="R61" s="23" t="str">
        <f t="shared" si="37"/>
        <v/>
      </c>
      <c r="S61" s="23" t="str">
        <f t="shared" si="38"/>
        <v/>
      </c>
      <c r="T61" s="23" t="str">
        <f t="shared" si="39"/>
        <v/>
      </c>
      <c r="U61" s="24">
        <f t="shared" si="17"/>
        <v>0</v>
      </c>
      <c r="V61" s="22"/>
      <c r="W61" s="14"/>
      <c r="X61" s="14"/>
      <c r="Y61" s="14"/>
      <c r="Z61" s="14"/>
      <c r="AA61" s="8"/>
      <c r="AB61" s="8"/>
      <c r="AC61" s="8"/>
      <c r="AD61" s="8"/>
      <c r="AE61" s="8"/>
      <c r="AF61" s="8"/>
      <c r="AG61" s="8"/>
      <c r="AH61" s="8"/>
      <c r="AY61" s="50" t="s">
        <v>56</v>
      </c>
      <c r="BA61" s="32">
        <v>15</v>
      </c>
      <c r="BB61" s="30">
        <v>29.5</v>
      </c>
      <c r="BC61" s="30" t="s">
        <v>160</v>
      </c>
      <c r="BD61" s="85">
        <f t="shared" si="18"/>
        <v>15</v>
      </c>
      <c r="BE61" s="51">
        <v>3</v>
      </c>
      <c r="BF61" s="26">
        <v>4.0999999999999996</v>
      </c>
      <c r="BG61" s="26">
        <v>1.1499999999999999</v>
      </c>
      <c r="BH61" s="86">
        <f t="shared" si="19"/>
        <v>4.0999999999999996</v>
      </c>
      <c r="BI61" s="51">
        <v>3</v>
      </c>
      <c r="BJ61" s="26">
        <v>9</v>
      </c>
      <c r="BK61" s="26">
        <v>17</v>
      </c>
      <c r="BL61" s="26">
        <v>25</v>
      </c>
      <c r="BM61" s="86">
        <f t="shared" si="20"/>
        <v>9</v>
      </c>
      <c r="BN61" s="51">
        <v>3</v>
      </c>
      <c r="BO61" s="32">
        <v>2</v>
      </c>
      <c r="BP61" s="32">
        <v>3</v>
      </c>
      <c r="BQ61" s="32">
        <v>2</v>
      </c>
      <c r="BR61" s="32">
        <v>3</v>
      </c>
      <c r="BS61" s="32">
        <v>2</v>
      </c>
      <c r="BT61" s="32">
        <v>3</v>
      </c>
      <c r="BU61" s="32">
        <v>4</v>
      </c>
      <c r="BV61" s="32">
        <v>6</v>
      </c>
      <c r="BW61" s="32">
        <v>3</v>
      </c>
      <c r="BX61" s="32">
        <v>3</v>
      </c>
      <c r="BY61" s="32">
        <v>2</v>
      </c>
      <c r="BZ61" s="81">
        <f t="shared" si="21"/>
        <v>42</v>
      </c>
      <c r="CA61" s="82">
        <f t="shared" si="22"/>
        <v>42</v>
      </c>
    </row>
    <row r="62" spans="1:163" s="4" customFormat="1" ht="29.45" customHeight="1">
      <c r="A62" s="20">
        <v>55</v>
      </c>
      <c r="B62" s="21"/>
      <c r="C62" s="62"/>
      <c r="D62" s="23" t="str">
        <f t="shared" si="23"/>
        <v/>
      </c>
      <c r="E62" s="23" t="str">
        <f t="shared" si="24"/>
        <v/>
      </c>
      <c r="F62" s="23" t="str">
        <f t="shared" si="25"/>
        <v/>
      </c>
      <c r="G62" s="23" t="str">
        <f t="shared" si="26"/>
        <v/>
      </c>
      <c r="H62" s="23" t="str">
        <f t="shared" si="27"/>
        <v/>
      </c>
      <c r="I62" s="23" t="str">
        <f t="shared" si="28"/>
        <v/>
      </c>
      <c r="J62" s="23" t="str">
        <f t="shared" si="29"/>
        <v/>
      </c>
      <c r="K62" s="23" t="str">
        <f t="shared" si="30"/>
        <v/>
      </c>
      <c r="L62" s="23" t="str">
        <f t="shared" si="31"/>
        <v/>
      </c>
      <c r="M62" s="23" t="str">
        <f t="shared" si="32"/>
        <v/>
      </c>
      <c r="N62" s="23" t="str">
        <f t="shared" si="33"/>
        <v/>
      </c>
      <c r="O62" s="23" t="str">
        <f t="shared" si="34"/>
        <v/>
      </c>
      <c r="P62" s="23" t="str">
        <f t="shared" si="35"/>
        <v/>
      </c>
      <c r="Q62" s="23" t="str">
        <f t="shared" si="36"/>
        <v/>
      </c>
      <c r="R62" s="23" t="str">
        <f t="shared" si="37"/>
        <v/>
      </c>
      <c r="S62" s="23" t="str">
        <f t="shared" si="38"/>
        <v/>
      </c>
      <c r="T62" s="23" t="str">
        <f t="shared" si="39"/>
        <v/>
      </c>
      <c r="U62" s="24">
        <f t="shared" si="17"/>
        <v>0</v>
      </c>
      <c r="V62" s="22"/>
      <c r="W62" s="14"/>
      <c r="X62" s="14"/>
      <c r="Y62" s="14"/>
      <c r="Z62" s="14"/>
      <c r="AA62" s="8"/>
      <c r="AB62" s="8"/>
      <c r="AC62" s="8"/>
      <c r="AD62" s="8"/>
      <c r="AE62" s="8"/>
      <c r="AF62" s="8"/>
      <c r="AG62" s="8"/>
      <c r="AH62" s="8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50" t="s">
        <v>55</v>
      </c>
      <c r="AZ62" s="34"/>
      <c r="BA62" s="32">
        <v>14.5</v>
      </c>
      <c r="BB62" s="30">
        <v>29</v>
      </c>
      <c r="BC62" s="30" t="s">
        <v>159</v>
      </c>
      <c r="BD62" s="85">
        <f t="shared" si="18"/>
        <v>14.5</v>
      </c>
      <c r="BE62" s="51">
        <v>3.5</v>
      </c>
      <c r="BF62" s="26">
        <v>3.9</v>
      </c>
      <c r="BG62" s="26">
        <v>1.05</v>
      </c>
      <c r="BH62" s="86">
        <f t="shared" si="19"/>
        <v>3.9</v>
      </c>
      <c r="BI62" s="51">
        <v>2</v>
      </c>
      <c r="BJ62" s="26">
        <v>8.6</v>
      </c>
      <c r="BK62" s="26">
        <v>16</v>
      </c>
      <c r="BL62" s="26">
        <v>17.5</v>
      </c>
      <c r="BM62" s="86">
        <f t="shared" si="20"/>
        <v>8.6</v>
      </c>
      <c r="BN62" s="51">
        <v>2</v>
      </c>
      <c r="BO62" s="32">
        <v>2</v>
      </c>
      <c r="BP62" s="32">
        <v>3</v>
      </c>
      <c r="BQ62" s="32">
        <v>2</v>
      </c>
      <c r="BR62" s="32">
        <v>3</v>
      </c>
      <c r="BS62" s="32">
        <v>2</v>
      </c>
      <c r="BT62" s="32">
        <v>3</v>
      </c>
      <c r="BU62" s="32">
        <v>4</v>
      </c>
      <c r="BV62" s="32">
        <v>5.5</v>
      </c>
      <c r="BW62" s="32">
        <v>5</v>
      </c>
      <c r="BX62" s="32">
        <v>3</v>
      </c>
      <c r="BY62" s="32">
        <v>2</v>
      </c>
      <c r="BZ62" s="81">
        <f t="shared" si="21"/>
        <v>42</v>
      </c>
      <c r="CA62" s="82">
        <f t="shared" si="22"/>
        <v>42</v>
      </c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</row>
    <row r="63" spans="1:163" ht="29.45" customHeight="1">
      <c r="A63" s="20">
        <v>56</v>
      </c>
      <c r="B63" s="21"/>
      <c r="C63" s="62"/>
      <c r="D63" s="23" t="str">
        <f t="shared" si="23"/>
        <v/>
      </c>
      <c r="E63" s="23" t="str">
        <f t="shared" si="24"/>
        <v/>
      </c>
      <c r="F63" s="23" t="str">
        <f t="shared" si="25"/>
        <v/>
      </c>
      <c r="G63" s="23" t="str">
        <f t="shared" si="26"/>
        <v/>
      </c>
      <c r="H63" s="23" t="str">
        <f t="shared" si="27"/>
        <v/>
      </c>
      <c r="I63" s="23" t="str">
        <f t="shared" si="28"/>
        <v/>
      </c>
      <c r="J63" s="23" t="str">
        <f t="shared" si="29"/>
        <v/>
      </c>
      <c r="K63" s="23" t="str">
        <f t="shared" si="30"/>
        <v/>
      </c>
      <c r="L63" s="23" t="str">
        <f t="shared" si="31"/>
        <v/>
      </c>
      <c r="M63" s="23" t="str">
        <f t="shared" si="32"/>
        <v/>
      </c>
      <c r="N63" s="23" t="str">
        <f t="shared" si="33"/>
        <v/>
      </c>
      <c r="O63" s="23" t="str">
        <f t="shared" si="34"/>
        <v/>
      </c>
      <c r="P63" s="23" t="str">
        <f t="shared" si="35"/>
        <v/>
      </c>
      <c r="Q63" s="23" t="str">
        <f t="shared" si="36"/>
        <v/>
      </c>
      <c r="R63" s="23" t="str">
        <f t="shared" si="37"/>
        <v/>
      </c>
      <c r="S63" s="23" t="str">
        <f t="shared" si="38"/>
        <v/>
      </c>
      <c r="T63" s="23" t="str">
        <f t="shared" si="39"/>
        <v/>
      </c>
      <c r="U63" s="24">
        <f t="shared" si="17"/>
        <v>0</v>
      </c>
      <c r="V63" s="22"/>
      <c r="W63" s="14"/>
      <c r="X63" s="14"/>
      <c r="Y63" s="14"/>
      <c r="Z63" s="14"/>
      <c r="AA63" s="8"/>
      <c r="AB63" s="8"/>
      <c r="AC63" s="8"/>
      <c r="AD63" s="8"/>
      <c r="AE63" s="8"/>
      <c r="AF63" s="8"/>
      <c r="AG63" s="8"/>
      <c r="AH63" s="8"/>
      <c r="AY63" s="50">
        <v>43</v>
      </c>
      <c r="BA63" s="32">
        <v>16</v>
      </c>
      <c r="BB63" s="30">
        <v>30.5</v>
      </c>
      <c r="BC63" s="30" t="s">
        <v>162</v>
      </c>
      <c r="BD63" s="85">
        <f t="shared" si="18"/>
        <v>16</v>
      </c>
      <c r="BE63" s="51">
        <v>2</v>
      </c>
      <c r="BF63" s="26">
        <v>4.0999999999999996</v>
      </c>
      <c r="BG63" s="26">
        <v>1.1499999999999999</v>
      </c>
      <c r="BH63" s="86">
        <f t="shared" si="19"/>
        <v>4.0999999999999996</v>
      </c>
      <c r="BI63" s="51">
        <v>3</v>
      </c>
      <c r="BJ63" s="26">
        <v>9</v>
      </c>
      <c r="BK63" s="26">
        <v>17</v>
      </c>
      <c r="BL63" s="26">
        <v>25</v>
      </c>
      <c r="BM63" s="86">
        <f t="shared" si="20"/>
        <v>9</v>
      </c>
      <c r="BN63" s="51">
        <v>3</v>
      </c>
      <c r="BO63" s="32">
        <v>2</v>
      </c>
      <c r="BP63" s="32">
        <v>3</v>
      </c>
      <c r="BQ63" s="32">
        <v>2</v>
      </c>
      <c r="BR63" s="32">
        <v>3</v>
      </c>
      <c r="BS63" s="32">
        <v>2</v>
      </c>
      <c r="BT63" s="32">
        <v>3</v>
      </c>
      <c r="BU63" s="32">
        <v>4</v>
      </c>
      <c r="BV63" s="32">
        <v>6</v>
      </c>
      <c r="BW63" s="32">
        <v>5</v>
      </c>
      <c r="BX63" s="32">
        <v>3</v>
      </c>
      <c r="BY63" s="32">
        <v>2</v>
      </c>
      <c r="BZ63" s="81">
        <f t="shared" si="21"/>
        <v>43</v>
      </c>
      <c r="CA63" s="82">
        <f t="shared" si="22"/>
        <v>43</v>
      </c>
    </row>
    <row r="64" spans="1:163" s="4" customFormat="1" ht="29.45" customHeight="1">
      <c r="A64" s="20">
        <v>57</v>
      </c>
      <c r="B64" s="21"/>
      <c r="C64" s="62"/>
      <c r="D64" s="23" t="str">
        <f t="shared" si="23"/>
        <v/>
      </c>
      <c r="E64" s="23" t="str">
        <f t="shared" si="24"/>
        <v/>
      </c>
      <c r="F64" s="23" t="str">
        <f t="shared" si="25"/>
        <v/>
      </c>
      <c r="G64" s="23" t="str">
        <f t="shared" si="26"/>
        <v/>
      </c>
      <c r="H64" s="23" t="str">
        <f t="shared" si="27"/>
        <v/>
      </c>
      <c r="I64" s="23" t="str">
        <f t="shared" si="28"/>
        <v/>
      </c>
      <c r="J64" s="23" t="str">
        <f t="shared" si="29"/>
        <v/>
      </c>
      <c r="K64" s="23" t="str">
        <f t="shared" si="30"/>
        <v/>
      </c>
      <c r="L64" s="23" t="str">
        <f t="shared" si="31"/>
        <v/>
      </c>
      <c r="M64" s="23" t="str">
        <f t="shared" si="32"/>
        <v/>
      </c>
      <c r="N64" s="23" t="str">
        <f t="shared" si="33"/>
        <v/>
      </c>
      <c r="O64" s="23" t="str">
        <f t="shared" si="34"/>
        <v/>
      </c>
      <c r="P64" s="23" t="str">
        <f t="shared" si="35"/>
        <v/>
      </c>
      <c r="Q64" s="23" t="str">
        <f t="shared" si="36"/>
        <v/>
      </c>
      <c r="R64" s="23" t="str">
        <f t="shared" si="37"/>
        <v/>
      </c>
      <c r="S64" s="23" t="str">
        <f t="shared" si="38"/>
        <v/>
      </c>
      <c r="T64" s="23" t="str">
        <f t="shared" si="39"/>
        <v/>
      </c>
      <c r="U64" s="24">
        <f t="shared" si="17"/>
        <v>0</v>
      </c>
      <c r="V64" s="22"/>
      <c r="W64" s="14"/>
      <c r="X64" s="14"/>
      <c r="Y64" s="14"/>
      <c r="Z64" s="14"/>
      <c r="AA64" s="8"/>
      <c r="AB64" s="8"/>
      <c r="AC64" s="8"/>
      <c r="AD64" s="8"/>
      <c r="AE64" s="8"/>
      <c r="AF64" s="8"/>
      <c r="AG64" s="8"/>
      <c r="AH64" s="8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50" t="s">
        <v>57</v>
      </c>
      <c r="AZ64" s="34"/>
      <c r="BA64" s="32">
        <v>15</v>
      </c>
      <c r="BB64" s="30">
        <v>29.5</v>
      </c>
      <c r="BC64" s="30" t="s">
        <v>160</v>
      </c>
      <c r="BD64" s="85">
        <f t="shared" si="18"/>
        <v>15</v>
      </c>
      <c r="BE64" s="51">
        <v>3</v>
      </c>
      <c r="BF64" s="26">
        <v>4.0999999999999996</v>
      </c>
      <c r="BG64" s="26">
        <v>1.1499999999999999</v>
      </c>
      <c r="BH64" s="86">
        <f t="shared" si="19"/>
        <v>4.0999999999999996</v>
      </c>
      <c r="BI64" s="51">
        <v>3</v>
      </c>
      <c r="BJ64" s="26">
        <v>9</v>
      </c>
      <c r="BK64" s="26">
        <v>17</v>
      </c>
      <c r="BL64" s="26">
        <v>25</v>
      </c>
      <c r="BM64" s="86">
        <f t="shared" si="20"/>
        <v>9</v>
      </c>
      <c r="BN64" s="51">
        <v>3</v>
      </c>
      <c r="BO64" s="32">
        <v>2</v>
      </c>
      <c r="BP64" s="32">
        <v>3</v>
      </c>
      <c r="BQ64" s="32">
        <v>2</v>
      </c>
      <c r="BR64" s="32">
        <v>3</v>
      </c>
      <c r="BS64" s="32">
        <v>2</v>
      </c>
      <c r="BT64" s="32">
        <v>3</v>
      </c>
      <c r="BU64" s="32">
        <v>4</v>
      </c>
      <c r="BV64" s="32">
        <v>6</v>
      </c>
      <c r="BW64" s="32">
        <v>4</v>
      </c>
      <c r="BX64" s="32">
        <v>3</v>
      </c>
      <c r="BY64" s="32">
        <v>2</v>
      </c>
      <c r="BZ64" s="81">
        <f t="shared" si="21"/>
        <v>43</v>
      </c>
      <c r="CA64" s="82">
        <f t="shared" si="22"/>
        <v>43</v>
      </c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</row>
    <row r="65" spans="1:163" ht="29.45" customHeight="1">
      <c r="A65" s="20">
        <v>58</v>
      </c>
      <c r="B65" s="21"/>
      <c r="C65" s="62"/>
      <c r="D65" s="23" t="str">
        <f t="shared" si="23"/>
        <v/>
      </c>
      <c r="E65" s="23" t="str">
        <f t="shared" si="24"/>
        <v/>
      </c>
      <c r="F65" s="23" t="str">
        <f t="shared" si="25"/>
        <v/>
      </c>
      <c r="G65" s="23" t="str">
        <f t="shared" si="26"/>
        <v/>
      </c>
      <c r="H65" s="23" t="str">
        <f t="shared" si="27"/>
        <v/>
      </c>
      <c r="I65" s="23" t="str">
        <f t="shared" si="28"/>
        <v/>
      </c>
      <c r="J65" s="23" t="str">
        <f t="shared" si="29"/>
        <v/>
      </c>
      <c r="K65" s="23" t="str">
        <f t="shared" si="30"/>
        <v/>
      </c>
      <c r="L65" s="23" t="str">
        <f t="shared" si="31"/>
        <v/>
      </c>
      <c r="M65" s="23" t="str">
        <f t="shared" si="32"/>
        <v/>
      </c>
      <c r="N65" s="23" t="str">
        <f t="shared" si="33"/>
        <v/>
      </c>
      <c r="O65" s="23" t="str">
        <f t="shared" si="34"/>
        <v/>
      </c>
      <c r="P65" s="23" t="str">
        <f t="shared" si="35"/>
        <v/>
      </c>
      <c r="Q65" s="23" t="str">
        <f t="shared" si="36"/>
        <v/>
      </c>
      <c r="R65" s="23" t="str">
        <f t="shared" si="37"/>
        <v/>
      </c>
      <c r="S65" s="23" t="str">
        <f t="shared" si="38"/>
        <v/>
      </c>
      <c r="T65" s="23" t="str">
        <f t="shared" si="39"/>
        <v/>
      </c>
      <c r="U65" s="24">
        <f t="shared" si="17"/>
        <v>0</v>
      </c>
      <c r="V65" s="22"/>
      <c r="W65" s="14"/>
      <c r="X65" s="14"/>
      <c r="Y65" s="14"/>
      <c r="Z65" s="14"/>
      <c r="AA65" s="8"/>
      <c r="AB65" s="8"/>
      <c r="AC65" s="8"/>
      <c r="AD65" s="8"/>
      <c r="AE65" s="8"/>
      <c r="AF65" s="8"/>
      <c r="AG65" s="8"/>
      <c r="AH65" s="8"/>
      <c r="AY65" s="50" t="s">
        <v>58</v>
      </c>
      <c r="BA65" s="32">
        <v>14.5</v>
      </c>
      <c r="BB65" s="30">
        <v>29</v>
      </c>
      <c r="BC65" s="30" t="s">
        <v>159</v>
      </c>
      <c r="BD65" s="85">
        <f t="shared" si="18"/>
        <v>14.5</v>
      </c>
      <c r="BE65" s="51">
        <v>3.5</v>
      </c>
      <c r="BF65" s="26">
        <v>4</v>
      </c>
      <c r="BG65" s="26">
        <v>1.1000000000000001</v>
      </c>
      <c r="BH65" s="86">
        <f t="shared" si="19"/>
        <v>4</v>
      </c>
      <c r="BI65" s="51">
        <v>2.5</v>
      </c>
      <c r="BJ65" s="26">
        <v>8.6</v>
      </c>
      <c r="BK65" s="26">
        <v>16</v>
      </c>
      <c r="BL65" s="26">
        <v>17.5</v>
      </c>
      <c r="BM65" s="86">
        <f t="shared" si="20"/>
        <v>8.6</v>
      </c>
      <c r="BN65" s="51">
        <v>2</v>
      </c>
      <c r="BO65" s="32">
        <v>2</v>
      </c>
      <c r="BP65" s="32">
        <v>3</v>
      </c>
      <c r="BQ65" s="32">
        <v>2</v>
      </c>
      <c r="BR65" s="32">
        <v>3</v>
      </c>
      <c r="BS65" s="32">
        <v>2</v>
      </c>
      <c r="BT65" s="32">
        <v>3</v>
      </c>
      <c r="BU65" s="32">
        <v>4</v>
      </c>
      <c r="BV65" s="32">
        <v>6</v>
      </c>
      <c r="BW65" s="32">
        <v>5</v>
      </c>
      <c r="BX65" s="32">
        <v>3</v>
      </c>
      <c r="BY65" s="32">
        <v>2</v>
      </c>
      <c r="BZ65" s="81">
        <f t="shared" si="21"/>
        <v>43</v>
      </c>
      <c r="CA65" s="82">
        <f t="shared" si="22"/>
        <v>43</v>
      </c>
    </row>
    <row r="66" spans="1:163" s="4" customFormat="1" ht="29.45" customHeight="1">
      <c r="A66" s="20">
        <v>59</v>
      </c>
      <c r="B66" s="21"/>
      <c r="C66" s="62"/>
      <c r="D66" s="23" t="str">
        <f t="shared" si="23"/>
        <v/>
      </c>
      <c r="E66" s="23" t="str">
        <f t="shared" si="24"/>
        <v/>
      </c>
      <c r="F66" s="23" t="str">
        <f t="shared" si="25"/>
        <v/>
      </c>
      <c r="G66" s="23" t="str">
        <f t="shared" si="26"/>
        <v/>
      </c>
      <c r="H66" s="23" t="str">
        <f t="shared" si="27"/>
        <v/>
      </c>
      <c r="I66" s="23" t="str">
        <f t="shared" si="28"/>
        <v/>
      </c>
      <c r="J66" s="23" t="str">
        <f t="shared" si="29"/>
        <v/>
      </c>
      <c r="K66" s="23" t="str">
        <f t="shared" si="30"/>
        <v/>
      </c>
      <c r="L66" s="23" t="str">
        <f t="shared" si="31"/>
        <v/>
      </c>
      <c r="M66" s="23" t="str">
        <f t="shared" si="32"/>
        <v/>
      </c>
      <c r="N66" s="23" t="str">
        <f t="shared" si="33"/>
        <v/>
      </c>
      <c r="O66" s="23" t="str">
        <f t="shared" si="34"/>
        <v/>
      </c>
      <c r="P66" s="23" t="str">
        <f t="shared" si="35"/>
        <v/>
      </c>
      <c r="Q66" s="23" t="str">
        <f t="shared" si="36"/>
        <v/>
      </c>
      <c r="R66" s="23" t="str">
        <f t="shared" si="37"/>
        <v/>
      </c>
      <c r="S66" s="23" t="str">
        <f t="shared" si="38"/>
        <v/>
      </c>
      <c r="T66" s="23" t="str">
        <f t="shared" si="39"/>
        <v/>
      </c>
      <c r="U66" s="24">
        <f t="shared" si="17"/>
        <v>0</v>
      </c>
      <c r="V66" s="22"/>
      <c r="W66" s="14"/>
      <c r="X66" s="14"/>
      <c r="Y66" s="14"/>
      <c r="Z66" s="14"/>
      <c r="AA66" s="8"/>
      <c r="AB66" s="8"/>
      <c r="AC66" s="8"/>
      <c r="AD66" s="8"/>
      <c r="AE66" s="8"/>
      <c r="AF66" s="8"/>
      <c r="AG66" s="8"/>
      <c r="AH66" s="8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50">
        <v>44</v>
      </c>
      <c r="AZ66" s="34"/>
      <c r="BA66" s="32">
        <v>16</v>
      </c>
      <c r="BB66" s="30">
        <v>30.5</v>
      </c>
      <c r="BC66" s="30" t="s">
        <v>162</v>
      </c>
      <c r="BD66" s="85">
        <f t="shared" si="18"/>
        <v>16</v>
      </c>
      <c r="BE66" s="51">
        <v>2</v>
      </c>
      <c r="BF66" s="26">
        <v>4.0999999999999996</v>
      </c>
      <c r="BG66" s="26">
        <v>1.1499999999999999</v>
      </c>
      <c r="BH66" s="86">
        <f t="shared" si="19"/>
        <v>4.0999999999999996</v>
      </c>
      <c r="BI66" s="51">
        <v>3</v>
      </c>
      <c r="BJ66" s="26">
        <v>9.4</v>
      </c>
      <c r="BK66" s="26">
        <v>18</v>
      </c>
      <c r="BL66" s="26">
        <v>35</v>
      </c>
      <c r="BM66" s="86">
        <f t="shared" si="20"/>
        <v>9.4</v>
      </c>
      <c r="BN66" s="51">
        <v>4</v>
      </c>
      <c r="BO66" s="32">
        <v>2</v>
      </c>
      <c r="BP66" s="32">
        <v>3</v>
      </c>
      <c r="BQ66" s="32">
        <v>2</v>
      </c>
      <c r="BR66" s="32">
        <v>3</v>
      </c>
      <c r="BS66" s="32">
        <v>2</v>
      </c>
      <c r="BT66" s="32">
        <v>3</v>
      </c>
      <c r="BU66" s="32">
        <v>4</v>
      </c>
      <c r="BV66" s="32">
        <v>6</v>
      </c>
      <c r="BW66" s="32">
        <v>5</v>
      </c>
      <c r="BX66" s="32">
        <v>3</v>
      </c>
      <c r="BY66" s="32">
        <v>2</v>
      </c>
      <c r="BZ66" s="81">
        <f t="shared" si="21"/>
        <v>44</v>
      </c>
      <c r="CA66" s="82">
        <f t="shared" si="22"/>
        <v>44</v>
      </c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</row>
    <row r="67" spans="1:163" ht="29.45" customHeight="1">
      <c r="A67" s="20">
        <v>60</v>
      </c>
      <c r="B67" s="21"/>
      <c r="C67" s="62"/>
      <c r="D67" s="23" t="str">
        <f t="shared" si="23"/>
        <v/>
      </c>
      <c r="E67" s="23" t="str">
        <f t="shared" si="24"/>
        <v/>
      </c>
      <c r="F67" s="23" t="str">
        <f t="shared" si="25"/>
        <v/>
      </c>
      <c r="G67" s="23" t="str">
        <f t="shared" si="26"/>
        <v/>
      </c>
      <c r="H67" s="23" t="str">
        <f t="shared" si="27"/>
        <v/>
      </c>
      <c r="I67" s="23" t="str">
        <f t="shared" si="28"/>
        <v/>
      </c>
      <c r="J67" s="23" t="str">
        <f t="shared" si="29"/>
        <v/>
      </c>
      <c r="K67" s="23" t="str">
        <f t="shared" si="30"/>
        <v/>
      </c>
      <c r="L67" s="23" t="str">
        <f t="shared" si="31"/>
        <v/>
      </c>
      <c r="M67" s="23" t="str">
        <f t="shared" si="32"/>
        <v/>
      </c>
      <c r="N67" s="23" t="str">
        <f t="shared" si="33"/>
        <v/>
      </c>
      <c r="O67" s="23" t="str">
        <f t="shared" si="34"/>
        <v/>
      </c>
      <c r="P67" s="23" t="str">
        <f t="shared" si="35"/>
        <v/>
      </c>
      <c r="Q67" s="23" t="str">
        <f t="shared" si="36"/>
        <v/>
      </c>
      <c r="R67" s="23" t="str">
        <f t="shared" si="37"/>
        <v/>
      </c>
      <c r="S67" s="23" t="str">
        <f t="shared" si="38"/>
        <v/>
      </c>
      <c r="T67" s="23" t="str">
        <f t="shared" si="39"/>
        <v/>
      </c>
      <c r="U67" s="24">
        <f t="shared" si="17"/>
        <v>0</v>
      </c>
      <c r="V67" s="22"/>
      <c r="W67" s="14"/>
      <c r="X67" s="14"/>
      <c r="Y67" s="14"/>
      <c r="Z67" s="14"/>
      <c r="AA67" s="8"/>
      <c r="AB67" s="8"/>
      <c r="AC67" s="8"/>
      <c r="AD67" s="8"/>
      <c r="AE67" s="8"/>
      <c r="AF67" s="8"/>
      <c r="AG67" s="8"/>
      <c r="AH67" s="8"/>
      <c r="AY67" s="50" t="s">
        <v>59</v>
      </c>
      <c r="BA67" s="32">
        <v>15</v>
      </c>
      <c r="BB67" s="30">
        <v>29.5</v>
      </c>
      <c r="BC67" s="30" t="s">
        <v>160</v>
      </c>
      <c r="BD67" s="85">
        <f t="shared" si="18"/>
        <v>15</v>
      </c>
      <c r="BE67" s="51">
        <v>3</v>
      </c>
      <c r="BF67" s="26">
        <v>4.0999999999999996</v>
      </c>
      <c r="BG67" s="26">
        <v>1.1499999999999999</v>
      </c>
      <c r="BH67" s="86">
        <f t="shared" si="19"/>
        <v>4.0999999999999996</v>
      </c>
      <c r="BI67" s="51">
        <v>3</v>
      </c>
      <c r="BJ67" s="26">
        <v>9</v>
      </c>
      <c r="BK67" s="26">
        <v>17</v>
      </c>
      <c r="BL67" s="26">
        <v>25</v>
      </c>
      <c r="BM67" s="86">
        <f t="shared" si="20"/>
        <v>9</v>
      </c>
      <c r="BN67" s="51">
        <v>3</v>
      </c>
      <c r="BO67" s="32">
        <v>2</v>
      </c>
      <c r="BP67" s="32">
        <v>3</v>
      </c>
      <c r="BQ67" s="32">
        <v>2</v>
      </c>
      <c r="BR67" s="32">
        <v>3</v>
      </c>
      <c r="BS67" s="32">
        <v>2</v>
      </c>
      <c r="BT67" s="32">
        <v>3</v>
      </c>
      <c r="BU67" s="32">
        <v>4</v>
      </c>
      <c r="BV67" s="32">
        <v>6</v>
      </c>
      <c r="BW67" s="32">
        <v>5</v>
      </c>
      <c r="BX67" s="32">
        <v>3</v>
      </c>
      <c r="BY67" s="32">
        <v>2</v>
      </c>
      <c r="BZ67" s="81">
        <f t="shared" si="21"/>
        <v>44</v>
      </c>
      <c r="CA67" s="82">
        <f t="shared" si="22"/>
        <v>44</v>
      </c>
    </row>
    <row r="68" spans="1:163" s="4" customFormat="1" ht="29.45" customHeight="1">
      <c r="A68" s="20">
        <v>61</v>
      </c>
      <c r="B68" s="21"/>
      <c r="C68" s="62"/>
      <c r="D68" s="23" t="str">
        <f t="shared" si="23"/>
        <v/>
      </c>
      <c r="E68" s="23" t="str">
        <f t="shared" si="24"/>
        <v/>
      </c>
      <c r="F68" s="23" t="str">
        <f t="shared" si="25"/>
        <v/>
      </c>
      <c r="G68" s="23" t="str">
        <f t="shared" si="26"/>
        <v/>
      </c>
      <c r="H68" s="23" t="str">
        <f t="shared" si="27"/>
        <v/>
      </c>
      <c r="I68" s="23" t="str">
        <f t="shared" si="28"/>
        <v/>
      </c>
      <c r="J68" s="23" t="str">
        <f t="shared" si="29"/>
        <v/>
      </c>
      <c r="K68" s="23" t="str">
        <f t="shared" si="30"/>
        <v/>
      </c>
      <c r="L68" s="23" t="str">
        <f t="shared" si="31"/>
        <v/>
      </c>
      <c r="M68" s="23" t="str">
        <f t="shared" si="32"/>
        <v/>
      </c>
      <c r="N68" s="23" t="str">
        <f t="shared" si="33"/>
        <v/>
      </c>
      <c r="O68" s="23" t="str">
        <f t="shared" si="34"/>
        <v/>
      </c>
      <c r="P68" s="23" t="str">
        <f t="shared" si="35"/>
        <v/>
      </c>
      <c r="Q68" s="23" t="str">
        <f t="shared" si="36"/>
        <v/>
      </c>
      <c r="R68" s="23" t="str">
        <f t="shared" si="37"/>
        <v/>
      </c>
      <c r="S68" s="23" t="str">
        <f t="shared" si="38"/>
        <v/>
      </c>
      <c r="T68" s="23" t="str">
        <f t="shared" si="39"/>
        <v/>
      </c>
      <c r="U68" s="24">
        <f t="shared" si="17"/>
        <v>0</v>
      </c>
      <c r="V68" s="22"/>
      <c r="W68" s="14"/>
      <c r="X68" s="14"/>
      <c r="Y68" s="14"/>
      <c r="Z68" s="14"/>
      <c r="AA68" s="8"/>
      <c r="AB68" s="8"/>
      <c r="AC68" s="8"/>
      <c r="AD68" s="8"/>
      <c r="AE68" s="8"/>
      <c r="AF68" s="8"/>
      <c r="AG68" s="8"/>
      <c r="AH68" s="8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50" t="s">
        <v>60</v>
      </c>
      <c r="AZ68" s="34"/>
      <c r="BA68" s="32">
        <v>14.5</v>
      </c>
      <c r="BB68" s="30">
        <v>29</v>
      </c>
      <c r="BC68" s="30" t="s">
        <v>159</v>
      </c>
      <c r="BD68" s="85">
        <f t="shared" si="18"/>
        <v>14.5</v>
      </c>
      <c r="BE68" s="51">
        <v>3.5</v>
      </c>
      <c r="BF68" s="26">
        <v>4</v>
      </c>
      <c r="BG68" s="26">
        <v>1.1000000000000001</v>
      </c>
      <c r="BH68" s="86">
        <f t="shared" si="19"/>
        <v>4</v>
      </c>
      <c r="BI68" s="51">
        <v>2.5</v>
      </c>
      <c r="BJ68" s="26">
        <v>9</v>
      </c>
      <c r="BK68" s="26">
        <v>17</v>
      </c>
      <c r="BL68" s="26">
        <v>25</v>
      </c>
      <c r="BM68" s="86">
        <f t="shared" si="20"/>
        <v>9</v>
      </c>
      <c r="BN68" s="51">
        <v>3</v>
      </c>
      <c r="BO68" s="32">
        <v>2</v>
      </c>
      <c r="BP68" s="32">
        <v>3</v>
      </c>
      <c r="BQ68" s="32">
        <v>2</v>
      </c>
      <c r="BR68" s="32">
        <v>3</v>
      </c>
      <c r="BS68" s="32">
        <v>2</v>
      </c>
      <c r="BT68" s="32">
        <v>3</v>
      </c>
      <c r="BU68" s="32">
        <v>4</v>
      </c>
      <c r="BV68" s="32">
        <v>6</v>
      </c>
      <c r="BW68" s="32">
        <v>5</v>
      </c>
      <c r="BX68" s="32">
        <v>3</v>
      </c>
      <c r="BY68" s="32">
        <v>2</v>
      </c>
      <c r="BZ68" s="81">
        <f t="shared" si="21"/>
        <v>44</v>
      </c>
      <c r="CA68" s="82">
        <f t="shared" si="22"/>
        <v>44</v>
      </c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</row>
    <row r="69" spans="1:163" ht="29.45" customHeight="1">
      <c r="A69" s="20">
        <v>62</v>
      </c>
      <c r="B69" s="21"/>
      <c r="C69" s="62"/>
      <c r="D69" s="23" t="str">
        <f t="shared" si="23"/>
        <v/>
      </c>
      <c r="E69" s="23" t="str">
        <f t="shared" si="24"/>
        <v/>
      </c>
      <c r="F69" s="23" t="str">
        <f t="shared" si="25"/>
        <v/>
      </c>
      <c r="G69" s="23" t="str">
        <f t="shared" si="26"/>
        <v/>
      </c>
      <c r="H69" s="23" t="str">
        <f t="shared" si="27"/>
        <v/>
      </c>
      <c r="I69" s="23" t="str">
        <f t="shared" si="28"/>
        <v/>
      </c>
      <c r="J69" s="23" t="str">
        <f t="shared" si="29"/>
        <v/>
      </c>
      <c r="K69" s="23" t="str">
        <f t="shared" si="30"/>
        <v/>
      </c>
      <c r="L69" s="23" t="str">
        <f t="shared" si="31"/>
        <v/>
      </c>
      <c r="M69" s="23" t="str">
        <f t="shared" si="32"/>
        <v/>
      </c>
      <c r="N69" s="23" t="str">
        <f t="shared" si="33"/>
        <v/>
      </c>
      <c r="O69" s="23" t="str">
        <f t="shared" si="34"/>
        <v/>
      </c>
      <c r="P69" s="23" t="str">
        <f t="shared" si="35"/>
        <v/>
      </c>
      <c r="Q69" s="23" t="str">
        <f t="shared" si="36"/>
        <v/>
      </c>
      <c r="R69" s="23" t="str">
        <f t="shared" si="37"/>
        <v/>
      </c>
      <c r="S69" s="23" t="str">
        <f t="shared" si="38"/>
        <v/>
      </c>
      <c r="T69" s="23" t="str">
        <f t="shared" si="39"/>
        <v/>
      </c>
      <c r="U69" s="24">
        <f t="shared" si="17"/>
        <v>0</v>
      </c>
      <c r="V69" s="22"/>
      <c r="W69" s="14"/>
      <c r="X69" s="14"/>
      <c r="Y69" s="14"/>
      <c r="Z69" s="14"/>
      <c r="AA69" s="8"/>
      <c r="AB69" s="8"/>
      <c r="AC69" s="8"/>
      <c r="AD69" s="8"/>
      <c r="AE69" s="8"/>
      <c r="AF69" s="8"/>
      <c r="AG69" s="8"/>
      <c r="AH69" s="8"/>
      <c r="AY69" s="50">
        <v>45</v>
      </c>
      <c r="BA69" s="32">
        <v>14.5</v>
      </c>
      <c r="BB69" s="30">
        <v>29</v>
      </c>
      <c r="BC69" s="30" t="s">
        <v>159</v>
      </c>
      <c r="BD69" s="85">
        <f t="shared" si="18"/>
        <v>14.5</v>
      </c>
      <c r="BE69" s="51">
        <v>3.5</v>
      </c>
      <c r="BF69" s="26">
        <v>4.3</v>
      </c>
      <c r="BG69" s="26">
        <v>1.25</v>
      </c>
      <c r="BH69" s="86">
        <f t="shared" si="19"/>
        <v>4.3</v>
      </c>
      <c r="BI69" s="51">
        <v>4</v>
      </c>
      <c r="BJ69" s="26">
        <v>9.1999999999999993</v>
      </c>
      <c r="BK69" s="26">
        <v>17.5</v>
      </c>
      <c r="BL69" s="26">
        <v>30</v>
      </c>
      <c r="BM69" s="86">
        <f t="shared" si="20"/>
        <v>9.1999999999999993</v>
      </c>
      <c r="BN69" s="51">
        <v>3.5</v>
      </c>
      <c r="BO69" s="32">
        <v>2</v>
      </c>
      <c r="BP69" s="32">
        <v>3</v>
      </c>
      <c r="BQ69" s="32">
        <v>2</v>
      </c>
      <c r="BR69" s="32">
        <v>3</v>
      </c>
      <c r="BS69" s="32">
        <v>2</v>
      </c>
      <c r="BT69" s="32">
        <v>2.5</v>
      </c>
      <c r="BU69" s="32">
        <v>4</v>
      </c>
      <c r="BV69" s="32">
        <v>5.5</v>
      </c>
      <c r="BW69" s="32">
        <v>5</v>
      </c>
      <c r="BX69" s="32">
        <v>3</v>
      </c>
      <c r="BY69" s="32">
        <v>2</v>
      </c>
      <c r="BZ69" s="81">
        <f t="shared" si="21"/>
        <v>45</v>
      </c>
      <c r="CA69" s="82">
        <f t="shared" si="22"/>
        <v>45</v>
      </c>
    </row>
    <row r="70" spans="1:163" s="4" customFormat="1" ht="29.45" customHeight="1">
      <c r="A70" s="20">
        <v>63</v>
      </c>
      <c r="B70" s="21"/>
      <c r="C70" s="62"/>
      <c r="D70" s="23" t="str">
        <f t="shared" si="23"/>
        <v/>
      </c>
      <c r="E70" s="23" t="str">
        <f t="shared" si="24"/>
        <v/>
      </c>
      <c r="F70" s="23" t="str">
        <f t="shared" si="25"/>
        <v/>
      </c>
      <c r="G70" s="23" t="str">
        <f t="shared" si="26"/>
        <v/>
      </c>
      <c r="H70" s="23" t="str">
        <f t="shared" si="27"/>
        <v/>
      </c>
      <c r="I70" s="23" t="str">
        <f t="shared" si="28"/>
        <v/>
      </c>
      <c r="J70" s="23" t="str">
        <f t="shared" si="29"/>
        <v/>
      </c>
      <c r="K70" s="23" t="str">
        <f t="shared" si="30"/>
        <v/>
      </c>
      <c r="L70" s="23" t="str">
        <f t="shared" si="31"/>
        <v/>
      </c>
      <c r="M70" s="23" t="str">
        <f t="shared" si="32"/>
        <v/>
      </c>
      <c r="N70" s="23" t="str">
        <f t="shared" si="33"/>
        <v/>
      </c>
      <c r="O70" s="23" t="str">
        <f t="shared" si="34"/>
        <v/>
      </c>
      <c r="P70" s="23" t="str">
        <f t="shared" si="35"/>
        <v/>
      </c>
      <c r="Q70" s="23" t="str">
        <f t="shared" si="36"/>
        <v/>
      </c>
      <c r="R70" s="23" t="str">
        <f t="shared" si="37"/>
        <v/>
      </c>
      <c r="S70" s="23" t="str">
        <f t="shared" si="38"/>
        <v/>
      </c>
      <c r="T70" s="23" t="str">
        <f t="shared" si="39"/>
        <v/>
      </c>
      <c r="U70" s="24">
        <f t="shared" si="17"/>
        <v>0</v>
      </c>
      <c r="V70" s="22"/>
      <c r="W70" s="14"/>
      <c r="X70" s="14"/>
      <c r="Y70" s="14"/>
      <c r="Z70" s="14"/>
      <c r="AA70" s="8"/>
      <c r="AB70" s="8"/>
      <c r="AC70" s="8"/>
      <c r="AD70" s="8"/>
      <c r="AE70" s="8"/>
      <c r="AF70" s="8"/>
      <c r="AG70" s="8"/>
      <c r="AH70" s="8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50" t="s">
        <v>61</v>
      </c>
      <c r="AZ70" s="34"/>
      <c r="BA70" s="32">
        <v>15</v>
      </c>
      <c r="BB70" s="30">
        <v>29.5</v>
      </c>
      <c r="BC70" s="30" t="s">
        <v>160</v>
      </c>
      <c r="BD70" s="85">
        <f t="shared" si="18"/>
        <v>15</v>
      </c>
      <c r="BE70" s="51">
        <v>3</v>
      </c>
      <c r="BF70" s="26">
        <v>4.3</v>
      </c>
      <c r="BG70" s="26">
        <v>1.25</v>
      </c>
      <c r="BH70" s="86">
        <f t="shared" si="19"/>
        <v>4.3</v>
      </c>
      <c r="BI70" s="51">
        <v>4</v>
      </c>
      <c r="BJ70" s="26">
        <v>9.1999999999999993</v>
      </c>
      <c r="BK70" s="26">
        <v>17.5</v>
      </c>
      <c r="BL70" s="26">
        <v>30</v>
      </c>
      <c r="BM70" s="86">
        <f t="shared" si="20"/>
        <v>9.1999999999999993</v>
      </c>
      <c r="BN70" s="51">
        <v>3.5</v>
      </c>
      <c r="BO70" s="32">
        <v>2</v>
      </c>
      <c r="BP70" s="32">
        <v>3</v>
      </c>
      <c r="BQ70" s="32">
        <v>2</v>
      </c>
      <c r="BR70" s="32">
        <v>3</v>
      </c>
      <c r="BS70" s="32">
        <v>2</v>
      </c>
      <c r="BT70" s="32">
        <v>3</v>
      </c>
      <c r="BU70" s="32">
        <v>4</v>
      </c>
      <c r="BV70" s="32">
        <v>6</v>
      </c>
      <c r="BW70" s="32">
        <v>4.5</v>
      </c>
      <c r="BX70" s="32">
        <v>3</v>
      </c>
      <c r="BY70" s="32">
        <v>2</v>
      </c>
      <c r="BZ70" s="81">
        <f t="shared" si="21"/>
        <v>45</v>
      </c>
      <c r="CA70" s="82">
        <f t="shared" si="22"/>
        <v>45</v>
      </c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</row>
    <row r="71" spans="1:163" ht="29.45" customHeight="1">
      <c r="A71" s="20">
        <v>64</v>
      </c>
      <c r="B71" s="21"/>
      <c r="C71" s="62"/>
      <c r="D71" s="23" t="str">
        <f t="shared" si="23"/>
        <v/>
      </c>
      <c r="E71" s="23" t="str">
        <f t="shared" si="24"/>
        <v/>
      </c>
      <c r="F71" s="23" t="str">
        <f t="shared" si="25"/>
        <v/>
      </c>
      <c r="G71" s="23" t="str">
        <f t="shared" si="26"/>
        <v/>
      </c>
      <c r="H71" s="23" t="str">
        <f t="shared" si="27"/>
        <v/>
      </c>
      <c r="I71" s="23" t="str">
        <f t="shared" si="28"/>
        <v/>
      </c>
      <c r="J71" s="23" t="str">
        <f t="shared" si="29"/>
        <v/>
      </c>
      <c r="K71" s="23" t="str">
        <f t="shared" si="30"/>
        <v/>
      </c>
      <c r="L71" s="23" t="str">
        <f t="shared" si="31"/>
        <v/>
      </c>
      <c r="M71" s="23" t="str">
        <f t="shared" si="32"/>
        <v/>
      </c>
      <c r="N71" s="23" t="str">
        <f t="shared" si="33"/>
        <v/>
      </c>
      <c r="O71" s="23" t="str">
        <f t="shared" si="34"/>
        <v/>
      </c>
      <c r="P71" s="23" t="str">
        <f t="shared" si="35"/>
        <v/>
      </c>
      <c r="Q71" s="23" t="str">
        <f t="shared" si="36"/>
        <v/>
      </c>
      <c r="R71" s="23" t="str">
        <f t="shared" si="37"/>
        <v/>
      </c>
      <c r="S71" s="23" t="str">
        <f t="shared" si="38"/>
        <v/>
      </c>
      <c r="T71" s="23" t="str">
        <f t="shared" si="39"/>
        <v/>
      </c>
      <c r="U71" s="24">
        <f t="shared" si="17"/>
        <v>0</v>
      </c>
      <c r="V71" s="22"/>
      <c r="W71" s="14"/>
      <c r="X71" s="14"/>
      <c r="Y71" s="14"/>
      <c r="Z71" s="14"/>
      <c r="AA71" s="8"/>
      <c r="AB71" s="8"/>
      <c r="AC71" s="8"/>
      <c r="AD71" s="8"/>
      <c r="AE71" s="8"/>
      <c r="AF71" s="8"/>
      <c r="AG71" s="8"/>
      <c r="AH71" s="8"/>
      <c r="AY71" s="50" t="s">
        <v>62</v>
      </c>
      <c r="BA71" s="32">
        <v>14.5</v>
      </c>
      <c r="BB71" s="30">
        <v>29</v>
      </c>
      <c r="BC71" s="30" t="s">
        <v>159</v>
      </c>
      <c r="BD71" s="85">
        <f t="shared" si="18"/>
        <v>14.5</v>
      </c>
      <c r="BE71" s="51">
        <v>3.5</v>
      </c>
      <c r="BF71" s="26">
        <v>4</v>
      </c>
      <c r="BG71" s="26">
        <v>1.1000000000000001</v>
      </c>
      <c r="BH71" s="86">
        <f t="shared" si="19"/>
        <v>4</v>
      </c>
      <c r="BI71" s="51">
        <v>2.5</v>
      </c>
      <c r="BJ71" s="26">
        <v>9.4</v>
      </c>
      <c r="BK71" s="26">
        <v>18</v>
      </c>
      <c r="BL71" s="26">
        <v>35</v>
      </c>
      <c r="BM71" s="86">
        <f t="shared" si="20"/>
        <v>9.4</v>
      </c>
      <c r="BN71" s="51">
        <v>4</v>
      </c>
      <c r="BO71" s="32">
        <v>2</v>
      </c>
      <c r="BP71" s="32">
        <v>3</v>
      </c>
      <c r="BQ71" s="32">
        <v>2</v>
      </c>
      <c r="BR71" s="32">
        <v>3</v>
      </c>
      <c r="BS71" s="32">
        <v>2</v>
      </c>
      <c r="BT71" s="32">
        <v>3</v>
      </c>
      <c r="BU71" s="32">
        <v>4</v>
      </c>
      <c r="BV71" s="32">
        <v>6</v>
      </c>
      <c r="BW71" s="32">
        <v>5</v>
      </c>
      <c r="BX71" s="32">
        <v>3</v>
      </c>
      <c r="BY71" s="32">
        <v>2</v>
      </c>
      <c r="BZ71" s="81">
        <f t="shared" si="21"/>
        <v>45</v>
      </c>
      <c r="CA71" s="82">
        <f t="shared" si="22"/>
        <v>45</v>
      </c>
    </row>
    <row r="72" spans="1:163" s="4" customFormat="1" ht="29.45" customHeight="1">
      <c r="A72" s="20">
        <v>65</v>
      </c>
      <c r="B72" s="21"/>
      <c r="C72" s="62"/>
      <c r="D72" s="23" t="str">
        <f t="shared" ref="D72:D87" si="40">IFERROR(IF($A72="","",VLOOKUP($V72,MASTERCOPY,6,0)),"")</f>
        <v/>
      </c>
      <c r="E72" s="23" t="str">
        <f t="shared" ref="E72:E87" si="41">IFERROR(IF($A72="","",VLOOKUP($V72,MASTERCOPY,7,0)),"")</f>
        <v/>
      </c>
      <c r="F72" s="23" t="str">
        <f t="shared" ref="F72:F87" si="42">IFERROR(IF($A72="","",VLOOKUP($V72,MASTERCOPY,10,0)),"")</f>
        <v/>
      </c>
      <c r="G72" s="23" t="str">
        <f t="shared" ref="G72:G87" si="43">IFERROR(IF($A72="","",VLOOKUP($V72,MASTERCOPY,11,0)),"")</f>
        <v/>
      </c>
      <c r="H72" s="23" t="str">
        <f t="shared" ref="H72:H87" si="44">IFERROR(IF($A72="","",VLOOKUP($V72,MASTERCOPY,15,0)),"")</f>
        <v/>
      </c>
      <c r="I72" s="23" t="str">
        <f t="shared" ref="I72:I87" si="45">IFERROR(IF($A72="","",VLOOKUP($V72,MASTERCOPY,16,0)),"")</f>
        <v/>
      </c>
      <c r="J72" s="23" t="str">
        <f t="shared" ref="J72:J87" si="46">IFERROR(IF($A72="","",VLOOKUP($V72,MASTERCOPY,17,0)),"")</f>
        <v/>
      </c>
      <c r="K72" s="23" t="str">
        <f t="shared" ref="K72:K87" si="47">IFERROR(IF($A72="","",VLOOKUP($V72,MASTERCOPY,18,0)),"")</f>
        <v/>
      </c>
      <c r="L72" s="23" t="str">
        <f t="shared" ref="L72:L87" si="48">IFERROR(IF($A72="","",VLOOKUP($V72,MASTERCOPY,19,0)),"")</f>
        <v/>
      </c>
      <c r="M72" s="23" t="str">
        <f t="shared" ref="M72:M87" si="49">IFERROR(IF($A72="","",VLOOKUP($V72,MASTERCOPY,20,0)),"")</f>
        <v/>
      </c>
      <c r="N72" s="23" t="str">
        <f t="shared" ref="N72:N87" si="50">IFERROR(IF($A72="","",VLOOKUP($V72,MASTERCOPY,21,0)),"")</f>
        <v/>
      </c>
      <c r="O72" s="23" t="str">
        <f t="shared" ref="O72:O87" si="51">IFERROR(IF($A72="","",VLOOKUP($V72,MASTERCOPY,22,0)),"")</f>
        <v/>
      </c>
      <c r="P72" s="23" t="str">
        <f t="shared" ref="P72:P87" si="52">IFERROR(IF($A72="","",VLOOKUP($V72,MASTERCOPY,23,0)),"")</f>
        <v/>
      </c>
      <c r="Q72" s="23" t="str">
        <f t="shared" ref="Q72:Q87" si="53">IFERROR(IF($A72="","",VLOOKUP($V72,MASTERCOPY,24,0)),"")</f>
        <v/>
      </c>
      <c r="R72" s="23" t="str">
        <f t="shared" ref="R72:R87" si="54">IFERROR(IF($A72="","",VLOOKUP($V72,MASTERCOPY,25,0)),"")</f>
        <v/>
      </c>
      <c r="S72" s="23" t="str">
        <f t="shared" ref="S72:S87" si="55">IFERROR(IF($A72="","",VLOOKUP($V72,MASTERCOPY,26,0)),"")</f>
        <v/>
      </c>
      <c r="T72" s="23" t="str">
        <f t="shared" ref="T72:T87" si="56">IFERROR(IF($A72="","",VLOOKUP($V72,MASTERCOPY,27,0)),"")</f>
        <v/>
      </c>
      <c r="U72" s="24">
        <f t="shared" si="17"/>
        <v>0</v>
      </c>
      <c r="V72" s="22"/>
      <c r="W72" s="14"/>
      <c r="X72" s="14"/>
      <c r="Y72" s="14"/>
      <c r="Z72" s="14"/>
      <c r="AA72" s="8"/>
      <c r="AB72" s="8"/>
      <c r="AC72" s="8"/>
      <c r="AD72" s="8"/>
      <c r="AE72" s="8"/>
      <c r="AF72" s="8"/>
      <c r="AG72" s="8"/>
      <c r="AH72" s="8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50">
        <v>46</v>
      </c>
      <c r="AZ72" s="34"/>
      <c r="BA72" s="32">
        <v>14</v>
      </c>
      <c r="BB72" s="30">
        <v>28.5</v>
      </c>
      <c r="BC72" s="30" t="s">
        <v>158</v>
      </c>
      <c r="BD72" s="85">
        <f t="shared" si="18"/>
        <v>14</v>
      </c>
      <c r="BE72" s="51">
        <v>4</v>
      </c>
      <c r="BF72" s="26">
        <v>4.3</v>
      </c>
      <c r="BG72" s="26">
        <v>1.25</v>
      </c>
      <c r="BH72" s="86">
        <f t="shared" si="19"/>
        <v>4.3</v>
      </c>
      <c r="BI72" s="51">
        <v>4</v>
      </c>
      <c r="BJ72" s="26">
        <v>9.4</v>
      </c>
      <c r="BK72" s="26">
        <v>18</v>
      </c>
      <c r="BL72" s="26">
        <v>35</v>
      </c>
      <c r="BM72" s="86">
        <f t="shared" si="20"/>
        <v>9.4</v>
      </c>
      <c r="BN72" s="51">
        <v>4</v>
      </c>
      <c r="BO72" s="32">
        <v>2</v>
      </c>
      <c r="BP72" s="32">
        <v>3</v>
      </c>
      <c r="BQ72" s="32">
        <v>2</v>
      </c>
      <c r="BR72" s="32">
        <v>3</v>
      </c>
      <c r="BS72" s="32">
        <v>2</v>
      </c>
      <c r="BT72" s="32">
        <v>2.5</v>
      </c>
      <c r="BU72" s="32">
        <v>4</v>
      </c>
      <c r="BV72" s="32">
        <v>5.5</v>
      </c>
      <c r="BW72" s="32">
        <v>5</v>
      </c>
      <c r="BX72" s="32">
        <v>3</v>
      </c>
      <c r="BY72" s="32">
        <v>2</v>
      </c>
      <c r="BZ72" s="81">
        <f t="shared" si="21"/>
        <v>46</v>
      </c>
      <c r="CA72" s="82">
        <f t="shared" si="22"/>
        <v>46</v>
      </c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</row>
    <row r="73" spans="1:163" ht="29.45" customHeight="1">
      <c r="A73" s="20">
        <v>66</v>
      </c>
      <c r="B73" s="21"/>
      <c r="C73" s="62"/>
      <c r="D73" s="23" t="str">
        <f t="shared" si="40"/>
        <v/>
      </c>
      <c r="E73" s="23" t="str">
        <f t="shared" si="41"/>
        <v/>
      </c>
      <c r="F73" s="23" t="str">
        <f t="shared" si="42"/>
        <v/>
      </c>
      <c r="G73" s="23" t="str">
        <f t="shared" si="43"/>
        <v/>
      </c>
      <c r="H73" s="23" t="str">
        <f t="shared" si="44"/>
        <v/>
      </c>
      <c r="I73" s="23" t="str">
        <f t="shared" si="45"/>
        <v/>
      </c>
      <c r="J73" s="23" t="str">
        <f t="shared" si="46"/>
        <v/>
      </c>
      <c r="K73" s="23" t="str">
        <f t="shared" si="47"/>
        <v/>
      </c>
      <c r="L73" s="23" t="str">
        <f t="shared" si="48"/>
        <v/>
      </c>
      <c r="M73" s="23" t="str">
        <f t="shared" si="49"/>
        <v/>
      </c>
      <c r="N73" s="23" t="str">
        <f t="shared" si="50"/>
        <v/>
      </c>
      <c r="O73" s="23" t="str">
        <f t="shared" si="51"/>
        <v/>
      </c>
      <c r="P73" s="23" t="str">
        <f t="shared" si="52"/>
        <v/>
      </c>
      <c r="Q73" s="23" t="str">
        <f t="shared" si="53"/>
        <v/>
      </c>
      <c r="R73" s="23" t="str">
        <f t="shared" si="54"/>
        <v/>
      </c>
      <c r="S73" s="23" t="str">
        <f t="shared" si="55"/>
        <v/>
      </c>
      <c r="T73" s="23" t="str">
        <f t="shared" si="56"/>
        <v/>
      </c>
      <c r="U73" s="24">
        <f t="shared" ref="U73:U87" si="57">IFERROR(IF($A73="","",SUM($E73,$G73,$I73,$J73:$T73)),"")</f>
        <v>0</v>
      </c>
      <c r="V73" s="22"/>
      <c r="W73" s="14"/>
      <c r="X73" s="14"/>
      <c r="Y73" s="14"/>
      <c r="Z73" s="14"/>
      <c r="AA73" s="8"/>
      <c r="AB73" s="8"/>
      <c r="AC73" s="8"/>
      <c r="AD73" s="8"/>
      <c r="AE73" s="8"/>
      <c r="AF73" s="8"/>
      <c r="AG73" s="8"/>
      <c r="AH73" s="8"/>
      <c r="AY73" s="50" t="s">
        <v>63</v>
      </c>
      <c r="BA73" s="32">
        <v>14.5</v>
      </c>
      <c r="BB73" s="30">
        <v>29</v>
      </c>
      <c r="BC73" s="30" t="s">
        <v>159</v>
      </c>
      <c r="BD73" s="85">
        <f t="shared" si="18"/>
        <v>14.5</v>
      </c>
      <c r="BE73" s="51">
        <v>3.5</v>
      </c>
      <c r="BF73" s="26">
        <v>4.3</v>
      </c>
      <c r="BG73" s="26">
        <v>1.25</v>
      </c>
      <c r="BH73" s="86">
        <f t="shared" si="19"/>
        <v>4.3</v>
      </c>
      <c r="BI73" s="51">
        <v>4</v>
      </c>
      <c r="BJ73" s="26">
        <v>9.1999999999999993</v>
      </c>
      <c r="BK73" s="26">
        <v>17.5</v>
      </c>
      <c r="BL73" s="26">
        <v>30</v>
      </c>
      <c r="BM73" s="86">
        <f t="shared" si="20"/>
        <v>9.1999999999999993</v>
      </c>
      <c r="BN73" s="51">
        <v>3.5</v>
      </c>
      <c r="BO73" s="32">
        <v>2</v>
      </c>
      <c r="BP73" s="32">
        <v>3</v>
      </c>
      <c r="BQ73" s="32">
        <v>2</v>
      </c>
      <c r="BR73" s="32">
        <v>3</v>
      </c>
      <c r="BS73" s="32">
        <v>2</v>
      </c>
      <c r="BT73" s="32">
        <v>3</v>
      </c>
      <c r="BU73" s="32">
        <v>4</v>
      </c>
      <c r="BV73" s="32">
        <v>6</v>
      </c>
      <c r="BW73" s="32">
        <v>5</v>
      </c>
      <c r="BX73" s="32">
        <v>3</v>
      </c>
      <c r="BY73" s="32">
        <v>2</v>
      </c>
      <c r="BZ73" s="81">
        <f t="shared" si="21"/>
        <v>46</v>
      </c>
      <c r="CA73" s="82">
        <f t="shared" si="22"/>
        <v>46</v>
      </c>
    </row>
    <row r="74" spans="1:163" s="4" customFormat="1" ht="29.45" customHeight="1">
      <c r="A74" s="20">
        <v>67</v>
      </c>
      <c r="B74" s="21"/>
      <c r="C74" s="62"/>
      <c r="D74" s="23" t="str">
        <f t="shared" si="40"/>
        <v/>
      </c>
      <c r="E74" s="23" t="str">
        <f t="shared" si="41"/>
        <v/>
      </c>
      <c r="F74" s="23" t="str">
        <f t="shared" si="42"/>
        <v/>
      </c>
      <c r="G74" s="23" t="str">
        <f t="shared" si="43"/>
        <v/>
      </c>
      <c r="H74" s="23" t="str">
        <f t="shared" si="44"/>
        <v/>
      </c>
      <c r="I74" s="23" t="str">
        <f t="shared" si="45"/>
        <v/>
      </c>
      <c r="J74" s="23" t="str">
        <f t="shared" si="46"/>
        <v/>
      </c>
      <c r="K74" s="23" t="str">
        <f t="shared" si="47"/>
        <v/>
      </c>
      <c r="L74" s="23" t="str">
        <f t="shared" si="48"/>
        <v/>
      </c>
      <c r="M74" s="23" t="str">
        <f t="shared" si="49"/>
        <v/>
      </c>
      <c r="N74" s="23" t="str">
        <f t="shared" si="50"/>
        <v/>
      </c>
      <c r="O74" s="23" t="str">
        <f t="shared" si="51"/>
        <v/>
      </c>
      <c r="P74" s="23" t="str">
        <f t="shared" si="52"/>
        <v/>
      </c>
      <c r="Q74" s="23" t="str">
        <f t="shared" si="53"/>
        <v/>
      </c>
      <c r="R74" s="23" t="str">
        <f t="shared" si="54"/>
        <v/>
      </c>
      <c r="S74" s="23" t="str">
        <f t="shared" si="55"/>
        <v/>
      </c>
      <c r="T74" s="23" t="str">
        <f t="shared" si="56"/>
        <v/>
      </c>
      <c r="U74" s="24">
        <f t="shared" si="57"/>
        <v>0</v>
      </c>
      <c r="V74" s="22"/>
      <c r="W74" s="14"/>
      <c r="X74" s="14"/>
      <c r="Y74" s="14"/>
      <c r="Z74" s="14"/>
      <c r="AA74" s="8"/>
      <c r="AB74" s="8"/>
      <c r="AC74" s="8"/>
      <c r="AD74" s="8"/>
      <c r="AE74" s="8"/>
      <c r="AF74" s="8"/>
      <c r="AG74" s="8"/>
      <c r="AH74" s="8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50" t="s">
        <v>64</v>
      </c>
      <c r="AZ74" s="34"/>
      <c r="BA74" s="32">
        <v>14</v>
      </c>
      <c r="BB74" s="30">
        <v>28.5</v>
      </c>
      <c r="BC74" s="30" t="s">
        <v>158</v>
      </c>
      <c r="BD74" s="85">
        <f t="shared" ref="BD74:BD81" si="58">IF($BD$6=$BA$6,BA74,IF($BD$6=$BB$6,BB74,IF($BD$6=$BC$6,BC74,"")))</f>
        <v>14</v>
      </c>
      <c r="BE74" s="51">
        <v>4</v>
      </c>
      <c r="BF74" s="26">
        <v>4.2</v>
      </c>
      <c r="BG74" s="26">
        <v>1.2</v>
      </c>
      <c r="BH74" s="86">
        <f t="shared" ref="BH74:BH81" si="59">IF($BH$6=$BF$6,BF74,IF($BH$6=$BG$6,BG74,""))</f>
        <v>4.2</v>
      </c>
      <c r="BI74" s="51">
        <v>3.5</v>
      </c>
      <c r="BJ74" s="26">
        <v>9.6</v>
      </c>
      <c r="BK74" s="26">
        <v>18.5</v>
      </c>
      <c r="BL74" s="26">
        <v>37.5</v>
      </c>
      <c r="BM74" s="86">
        <f t="shared" ref="BM74:BM81" si="60">IF($BM$6=$BJ$6,BJ74,IF($BM$6=$BK$6,BK74,IF($BM$6=$BL$6,BL74,"")))</f>
        <v>9.6</v>
      </c>
      <c r="BN74" s="51">
        <v>4.5</v>
      </c>
      <c r="BO74" s="32">
        <v>2</v>
      </c>
      <c r="BP74" s="32">
        <v>3</v>
      </c>
      <c r="BQ74" s="32">
        <v>2</v>
      </c>
      <c r="BR74" s="32">
        <v>3</v>
      </c>
      <c r="BS74" s="32">
        <v>2</v>
      </c>
      <c r="BT74" s="32">
        <v>3</v>
      </c>
      <c r="BU74" s="32">
        <v>4</v>
      </c>
      <c r="BV74" s="32">
        <v>5</v>
      </c>
      <c r="BW74" s="32">
        <v>5</v>
      </c>
      <c r="BX74" s="32">
        <v>3</v>
      </c>
      <c r="BY74" s="32">
        <v>2</v>
      </c>
      <c r="BZ74" s="81">
        <f t="shared" si="21"/>
        <v>46</v>
      </c>
      <c r="CA74" s="82">
        <f t="shared" si="22"/>
        <v>46</v>
      </c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</row>
    <row r="75" spans="1:163" ht="29.45" customHeight="1">
      <c r="A75" s="20">
        <v>68</v>
      </c>
      <c r="B75" s="21"/>
      <c r="C75" s="62"/>
      <c r="D75" s="23" t="str">
        <f t="shared" si="40"/>
        <v/>
      </c>
      <c r="E75" s="23" t="str">
        <f t="shared" si="41"/>
        <v/>
      </c>
      <c r="F75" s="23" t="str">
        <f t="shared" si="42"/>
        <v/>
      </c>
      <c r="G75" s="23" t="str">
        <f t="shared" si="43"/>
        <v/>
      </c>
      <c r="H75" s="23" t="str">
        <f t="shared" si="44"/>
        <v/>
      </c>
      <c r="I75" s="23" t="str">
        <f t="shared" si="45"/>
        <v/>
      </c>
      <c r="J75" s="23" t="str">
        <f t="shared" si="46"/>
        <v/>
      </c>
      <c r="K75" s="23" t="str">
        <f t="shared" si="47"/>
        <v/>
      </c>
      <c r="L75" s="23" t="str">
        <f t="shared" si="48"/>
        <v/>
      </c>
      <c r="M75" s="23" t="str">
        <f t="shared" si="49"/>
        <v/>
      </c>
      <c r="N75" s="23" t="str">
        <f t="shared" si="50"/>
        <v/>
      </c>
      <c r="O75" s="23" t="str">
        <f t="shared" si="51"/>
        <v/>
      </c>
      <c r="P75" s="23" t="str">
        <f t="shared" si="52"/>
        <v/>
      </c>
      <c r="Q75" s="23" t="str">
        <f t="shared" si="53"/>
        <v/>
      </c>
      <c r="R75" s="23" t="str">
        <f t="shared" si="54"/>
        <v/>
      </c>
      <c r="S75" s="23" t="str">
        <f t="shared" si="55"/>
        <v/>
      </c>
      <c r="T75" s="23" t="str">
        <f t="shared" si="56"/>
        <v/>
      </c>
      <c r="U75" s="24">
        <f t="shared" si="57"/>
        <v>0</v>
      </c>
      <c r="V75" s="22"/>
      <c r="W75" s="14"/>
      <c r="X75" s="14"/>
      <c r="Y75" s="14"/>
      <c r="Z75" s="14"/>
      <c r="AA75" s="8"/>
      <c r="AB75" s="8"/>
      <c r="AC75" s="8"/>
      <c r="AD75" s="8"/>
      <c r="AE75" s="8"/>
      <c r="AF75" s="8"/>
      <c r="AG75" s="8"/>
      <c r="AH75" s="8"/>
      <c r="AY75" s="50">
        <v>47</v>
      </c>
      <c r="BA75" s="32">
        <v>14</v>
      </c>
      <c r="BB75" s="30">
        <v>28.5</v>
      </c>
      <c r="BC75" s="30" t="s">
        <v>158</v>
      </c>
      <c r="BD75" s="85">
        <f t="shared" si="58"/>
        <v>14</v>
      </c>
      <c r="BE75" s="51">
        <v>4</v>
      </c>
      <c r="BF75" s="26">
        <v>4.3</v>
      </c>
      <c r="BG75" s="26">
        <v>1.25</v>
      </c>
      <c r="BH75" s="86">
        <f t="shared" si="59"/>
        <v>4.3</v>
      </c>
      <c r="BI75" s="51">
        <v>4</v>
      </c>
      <c r="BJ75" s="26">
        <v>9.4</v>
      </c>
      <c r="BK75" s="26">
        <v>18</v>
      </c>
      <c r="BL75" s="26">
        <v>35</v>
      </c>
      <c r="BM75" s="86">
        <f t="shared" si="60"/>
        <v>9.4</v>
      </c>
      <c r="BN75" s="51">
        <v>4</v>
      </c>
      <c r="BO75" s="32">
        <v>2</v>
      </c>
      <c r="BP75" s="32">
        <v>3</v>
      </c>
      <c r="BQ75" s="32">
        <v>2</v>
      </c>
      <c r="BR75" s="32">
        <v>3</v>
      </c>
      <c r="BS75" s="32">
        <v>2</v>
      </c>
      <c r="BT75" s="32">
        <v>3</v>
      </c>
      <c r="BU75" s="32">
        <v>4</v>
      </c>
      <c r="BV75" s="32">
        <v>6</v>
      </c>
      <c r="BW75" s="32">
        <v>5</v>
      </c>
      <c r="BX75" s="32">
        <v>3</v>
      </c>
      <c r="BY75" s="32">
        <v>2</v>
      </c>
      <c r="BZ75" s="81">
        <f t="shared" si="21"/>
        <v>47</v>
      </c>
      <c r="CA75" s="82">
        <f t="shared" si="22"/>
        <v>47</v>
      </c>
    </row>
    <row r="76" spans="1:163" s="4" customFormat="1" ht="29.45" customHeight="1">
      <c r="A76" s="20">
        <v>69</v>
      </c>
      <c r="B76" s="21"/>
      <c r="C76" s="62"/>
      <c r="D76" s="23" t="str">
        <f t="shared" si="40"/>
        <v/>
      </c>
      <c r="E76" s="23" t="str">
        <f t="shared" si="41"/>
        <v/>
      </c>
      <c r="F76" s="23" t="str">
        <f t="shared" si="42"/>
        <v/>
      </c>
      <c r="G76" s="23" t="str">
        <f t="shared" si="43"/>
        <v/>
      </c>
      <c r="H76" s="23" t="str">
        <f t="shared" si="44"/>
        <v/>
      </c>
      <c r="I76" s="23" t="str">
        <f t="shared" si="45"/>
        <v/>
      </c>
      <c r="J76" s="23" t="str">
        <f t="shared" si="46"/>
        <v/>
      </c>
      <c r="K76" s="23" t="str">
        <f t="shared" si="47"/>
        <v/>
      </c>
      <c r="L76" s="23" t="str">
        <f t="shared" si="48"/>
        <v/>
      </c>
      <c r="M76" s="23" t="str">
        <f t="shared" si="49"/>
        <v/>
      </c>
      <c r="N76" s="23" t="str">
        <f t="shared" si="50"/>
        <v/>
      </c>
      <c r="O76" s="23" t="str">
        <f t="shared" si="51"/>
        <v/>
      </c>
      <c r="P76" s="23" t="str">
        <f t="shared" si="52"/>
        <v/>
      </c>
      <c r="Q76" s="23" t="str">
        <f t="shared" si="53"/>
        <v/>
      </c>
      <c r="R76" s="23" t="str">
        <f t="shared" si="54"/>
        <v/>
      </c>
      <c r="S76" s="23" t="str">
        <f t="shared" si="55"/>
        <v/>
      </c>
      <c r="T76" s="23" t="str">
        <f t="shared" si="56"/>
        <v/>
      </c>
      <c r="U76" s="24">
        <f t="shared" si="57"/>
        <v>0</v>
      </c>
      <c r="V76" s="22"/>
      <c r="W76" s="14"/>
      <c r="X76" s="14"/>
      <c r="Y76" s="14"/>
      <c r="Z76" s="14"/>
      <c r="AA76" s="8"/>
      <c r="AB76" s="8"/>
      <c r="AC76" s="8"/>
      <c r="AD76" s="8"/>
      <c r="AE76" s="8"/>
      <c r="AF76" s="8"/>
      <c r="AG76" s="8"/>
      <c r="AH76" s="8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50" t="s">
        <v>65</v>
      </c>
      <c r="AZ76" s="34"/>
      <c r="BA76" s="32">
        <v>13.5</v>
      </c>
      <c r="BB76" s="30">
        <v>28</v>
      </c>
      <c r="BC76" s="30" t="s">
        <v>157</v>
      </c>
      <c r="BD76" s="85">
        <f t="shared" si="58"/>
        <v>13.5</v>
      </c>
      <c r="BE76" s="51">
        <v>4.5</v>
      </c>
      <c r="BF76" s="26">
        <v>4.3</v>
      </c>
      <c r="BG76" s="26">
        <v>1.25</v>
      </c>
      <c r="BH76" s="86">
        <f t="shared" si="59"/>
        <v>4.3</v>
      </c>
      <c r="BI76" s="51">
        <v>4</v>
      </c>
      <c r="BJ76" s="26">
        <v>9.1999999999999993</v>
      </c>
      <c r="BK76" s="26">
        <v>17.5</v>
      </c>
      <c r="BL76" s="26">
        <v>30</v>
      </c>
      <c r="BM76" s="86">
        <f t="shared" si="60"/>
        <v>9.1999999999999993</v>
      </c>
      <c r="BN76" s="51">
        <v>3.5</v>
      </c>
      <c r="BO76" s="32">
        <v>2</v>
      </c>
      <c r="BP76" s="32">
        <v>3</v>
      </c>
      <c r="BQ76" s="32">
        <v>2</v>
      </c>
      <c r="BR76" s="32">
        <v>3</v>
      </c>
      <c r="BS76" s="32">
        <v>2</v>
      </c>
      <c r="BT76" s="32">
        <v>3</v>
      </c>
      <c r="BU76" s="32">
        <v>4</v>
      </c>
      <c r="BV76" s="32">
        <v>6</v>
      </c>
      <c r="BW76" s="32">
        <v>5</v>
      </c>
      <c r="BX76" s="32">
        <v>3</v>
      </c>
      <c r="BY76" s="32">
        <v>2</v>
      </c>
      <c r="BZ76" s="81">
        <f t="shared" si="21"/>
        <v>47</v>
      </c>
      <c r="CA76" s="82">
        <f t="shared" si="22"/>
        <v>47</v>
      </c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</row>
    <row r="77" spans="1:163" s="4" customFormat="1" ht="29.45" customHeight="1">
      <c r="A77" s="20">
        <v>70</v>
      </c>
      <c r="B77" s="21"/>
      <c r="C77" s="62"/>
      <c r="D77" s="23" t="str">
        <f t="shared" si="40"/>
        <v/>
      </c>
      <c r="E77" s="23" t="str">
        <f t="shared" si="41"/>
        <v/>
      </c>
      <c r="F77" s="23" t="str">
        <f t="shared" si="42"/>
        <v/>
      </c>
      <c r="G77" s="23" t="str">
        <f t="shared" si="43"/>
        <v/>
      </c>
      <c r="H77" s="23" t="str">
        <f t="shared" si="44"/>
        <v/>
      </c>
      <c r="I77" s="23" t="str">
        <f t="shared" si="45"/>
        <v/>
      </c>
      <c r="J77" s="23" t="str">
        <f t="shared" si="46"/>
        <v/>
      </c>
      <c r="K77" s="23" t="str">
        <f t="shared" si="47"/>
        <v/>
      </c>
      <c r="L77" s="23" t="str">
        <f t="shared" si="48"/>
        <v/>
      </c>
      <c r="M77" s="23" t="str">
        <f t="shared" si="49"/>
        <v/>
      </c>
      <c r="N77" s="23" t="str">
        <f t="shared" si="50"/>
        <v/>
      </c>
      <c r="O77" s="23" t="str">
        <f t="shared" si="51"/>
        <v/>
      </c>
      <c r="P77" s="23" t="str">
        <f t="shared" si="52"/>
        <v/>
      </c>
      <c r="Q77" s="23" t="str">
        <f t="shared" si="53"/>
        <v/>
      </c>
      <c r="R77" s="23" t="str">
        <f t="shared" si="54"/>
        <v/>
      </c>
      <c r="S77" s="23" t="str">
        <f t="shared" si="55"/>
        <v/>
      </c>
      <c r="T77" s="23" t="str">
        <f t="shared" si="56"/>
        <v/>
      </c>
      <c r="U77" s="24">
        <f t="shared" si="57"/>
        <v>0</v>
      </c>
      <c r="V77" s="22"/>
      <c r="W77" s="14"/>
      <c r="X77" s="14"/>
      <c r="Y77" s="14"/>
      <c r="Z77" s="14"/>
      <c r="AA77" s="8"/>
      <c r="AB77" s="8"/>
      <c r="AC77" s="8"/>
      <c r="AD77" s="8"/>
      <c r="AE77" s="8"/>
      <c r="AF77" s="8"/>
      <c r="AG77" s="8"/>
      <c r="AH77" s="8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50" t="s">
        <v>66</v>
      </c>
      <c r="AZ77" s="34"/>
      <c r="BA77" s="32">
        <v>14</v>
      </c>
      <c r="BB77" s="30">
        <v>28.5</v>
      </c>
      <c r="BC77" s="30" t="s">
        <v>158</v>
      </c>
      <c r="BD77" s="85">
        <f t="shared" si="58"/>
        <v>14</v>
      </c>
      <c r="BE77" s="51">
        <v>4</v>
      </c>
      <c r="BF77" s="26">
        <v>4.2</v>
      </c>
      <c r="BG77" s="26">
        <v>1.2</v>
      </c>
      <c r="BH77" s="86">
        <f t="shared" si="59"/>
        <v>4.2</v>
      </c>
      <c r="BI77" s="51">
        <v>3.5</v>
      </c>
      <c r="BJ77" s="26">
        <v>9.6</v>
      </c>
      <c r="BK77" s="26">
        <v>18.5</v>
      </c>
      <c r="BL77" s="26">
        <v>37.5</v>
      </c>
      <c r="BM77" s="86">
        <f t="shared" si="60"/>
        <v>9.6</v>
      </c>
      <c r="BN77" s="51">
        <v>4.5</v>
      </c>
      <c r="BO77" s="32">
        <v>2</v>
      </c>
      <c r="BP77" s="32">
        <v>3</v>
      </c>
      <c r="BQ77" s="32">
        <v>2</v>
      </c>
      <c r="BR77" s="32">
        <v>3</v>
      </c>
      <c r="BS77" s="32">
        <v>2</v>
      </c>
      <c r="BT77" s="32">
        <v>3</v>
      </c>
      <c r="BU77" s="32">
        <v>4</v>
      </c>
      <c r="BV77" s="32">
        <v>6</v>
      </c>
      <c r="BW77" s="32">
        <v>5</v>
      </c>
      <c r="BX77" s="32">
        <v>3</v>
      </c>
      <c r="BY77" s="32">
        <v>2</v>
      </c>
      <c r="BZ77" s="81">
        <f t="shared" si="21"/>
        <v>47</v>
      </c>
      <c r="CA77" s="82">
        <f t="shared" si="22"/>
        <v>47</v>
      </c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</row>
    <row r="78" spans="1:163" ht="29.45" customHeight="1">
      <c r="A78" s="20">
        <v>71</v>
      </c>
      <c r="B78" s="21"/>
      <c r="C78" s="62"/>
      <c r="D78" s="23" t="str">
        <f t="shared" si="40"/>
        <v/>
      </c>
      <c r="E78" s="23" t="str">
        <f t="shared" si="41"/>
        <v/>
      </c>
      <c r="F78" s="23" t="str">
        <f t="shared" si="42"/>
        <v/>
      </c>
      <c r="G78" s="23" t="str">
        <f t="shared" si="43"/>
        <v/>
      </c>
      <c r="H78" s="23" t="str">
        <f t="shared" si="44"/>
        <v/>
      </c>
      <c r="I78" s="23" t="str">
        <f t="shared" si="45"/>
        <v/>
      </c>
      <c r="J78" s="23" t="str">
        <f t="shared" si="46"/>
        <v/>
      </c>
      <c r="K78" s="23" t="str">
        <f t="shared" si="47"/>
        <v/>
      </c>
      <c r="L78" s="23" t="str">
        <f t="shared" si="48"/>
        <v/>
      </c>
      <c r="M78" s="23" t="str">
        <f t="shared" si="49"/>
        <v/>
      </c>
      <c r="N78" s="23" t="str">
        <f t="shared" si="50"/>
        <v/>
      </c>
      <c r="O78" s="23" t="str">
        <f t="shared" si="51"/>
        <v/>
      </c>
      <c r="P78" s="23" t="str">
        <f t="shared" si="52"/>
        <v/>
      </c>
      <c r="Q78" s="23" t="str">
        <f t="shared" si="53"/>
        <v/>
      </c>
      <c r="R78" s="23" t="str">
        <f t="shared" si="54"/>
        <v/>
      </c>
      <c r="S78" s="23" t="str">
        <f t="shared" si="55"/>
        <v/>
      </c>
      <c r="T78" s="23" t="str">
        <f t="shared" si="56"/>
        <v/>
      </c>
      <c r="U78" s="24">
        <f t="shared" si="57"/>
        <v>0</v>
      </c>
      <c r="V78" s="22"/>
      <c r="W78" s="14"/>
      <c r="X78" s="14"/>
      <c r="Y78" s="14"/>
      <c r="Z78" s="14"/>
      <c r="AA78" s="8"/>
      <c r="AB78" s="8"/>
      <c r="AC78" s="8"/>
      <c r="AD78" s="8"/>
      <c r="AE78" s="8"/>
      <c r="AF78" s="8"/>
      <c r="AG78" s="8"/>
      <c r="AH78" s="8"/>
      <c r="AY78" s="50">
        <v>48</v>
      </c>
      <c r="BA78" s="32">
        <v>13.5</v>
      </c>
      <c r="BB78" s="30">
        <v>28</v>
      </c>
      <c r="BC78" s="30" t="s">
        <v>157</v>
      </c>
      <c r="BD78" s="85">
        <f t="shared" si="58"/>
        <v>13.5</v>
      </c>
      <c r="BE78" s="51">
        <v>4.5</v>
      </c>
      <c r="BF78" s="26">
        <v>4.3</v>
      </c>
      <c r="BG78" s="26">
        <v>1.25</v>
      </c>
      <c r="BH78" s="86">
        <f t="shared" si="59"/>
        <v>4.3</v>
      </c>
      <c r="BI78" s="51">
        <v>4</v>
      </c>
      <c r="BJ78" s="26">
        <v>9.6</v>
      </c>
      <c r="BK78" s="26">
        <v>18.5</v>
      </c>
      <c r="BL78" s="26">
        <v>37.5</v>
      </c>
      <c r="BM78" s="86">
        <f t="shared" si="60"/>
        <v>9.6</v>
      </c>
      <c r="BN78" s="51">
        <v>4.5</v>
      </c>
      <c r="BO78" s="32">
        <v>2</v>
      </c>
      <c r="BP78" s="32">
        <v>3</v>
      </c>
      <c r="BQ78" s="32">
        <v>2</v>
      </c>
      <c r="BR78" s="32">
        <v>3</v>
      </c>
      <c r="BS78" s="32">
        <v>2</v>
      </c>
      <c r="BT78" s="32">
        <v>3</v>
      </c>
      <c r="BU78" s="32">
        <v>4</v>
      </c>
      <c r="BV78" s="32">
        <v>6</v>
      </c>
      <c r="BW78" s="32">
        <v>5</v>
      </c>
      <c r="BX78" s="32">
        <v>3</v>
      </c>
      <c r="BY78" s="32">
        <v>2</v>
      </c>
      <c r="BZ78" s="81">
        <f t="shared" si="21"/>
        <v>48</v>
      </c>
      <c r="CA78" s="82">
        <f t="shared" si="22"/>
        <v>48</v>
      </c>
    </row>
    <row r="79" spans="1:163" ht="29.45" customHeight="1">
      <c r="A79" s="20">
        <v>72</v>
      </c>
      <c r="B79" s="21"/>
      <c r="C79" s="62"/>
      <c r="D79" s="23" t="str">
        <f t="shared" si="40"/>
        <v/>
      </c>
      <c r="E79" s="23" t="str">
        <f t="shared" si="41"/>
        <v/>
      </c>
      <c r="F79" s="23" t="str">
        <f t="shared" si="42"/>
        <v/>
      </c>
      <c r="G79" s="23" t="str">
        <f t="shared" si="43"/>
        <v/>
      </c>
      <c r="H79" s="23" t="str">
        <f t="shared" si="44"/>
        <v/>
      </c>
      <c r="I79" s="23" t="str">
        <f t="shared" si="45"/>
        <v/>
      </c>
      <c r="J79" s="23" t="str">
        <f t="shared" si="46"/>
        <v/>
      </c>
      <c r="K79" s="23" t="str">
        <f t="shared" si="47"/>
        <v/>
      </c>
      <c r="L79" s="23" t="str">
        <f t="shared" si="48"/>
        <v/>
      </c>
      <c r="M79" s="23" t="str">
        <f t="shared" si="49"/>
        <v/>
      </c>
      <c r="N79" s="23" t="str">
        <f t="shared" si="50"/>
        <v/>
      </c>
      <c r="O79" s="23" t="str">
        <f t="shared" si="51"/>
        <v/>
      </c>
      <c r="P79" s="23" t="str">
        <f t="shared" si="52"/>
        <v/>
      </c>
      <c r="Q79" s="23" t="str">
        <f t="shared" si="53"/>
        <v/>
      </c>
      <c r="R79" s="23" t="str">
        <f t="shared" si="54"/>
        <v/>
      </c>
      <c r="S79" s="23" t="str">
        <f t="shared" si="55"/>
        <v/>
      </c>
      <c r="T79" s="23" t="str">
        <f t="shared" si="56"/>
        <v/>
      </c>
      <c r="U79" s="24">
        <f t="shared" si="57"/>
        <v>0</v>
      </c>
      <c r="V79" s="22"/>
      <c r="W79" s="14"/>
      <c r="X79" s="14"/>
      <c r="Y79" s="14"/>
      <c r="Z79" s="14"/>
      <c r="AA79" s="8"/>
      <c r="AB79" s="8"/>
      <c r="AC79" s="8"/>
      <c r="AD79" s="8"/>
      <c r="AE79" s="8"/>
      <c r="AF79" s="8"/>
      <c r="AG79" s="8"/>
      <c r="AH79" s="8"/>
      <c r="AY79" s="50" t="s">
        <v>67</v>
      </c>
      <c r="BA79" s="32">
        <v>13</v>
      </c>
      <c r="BB79" s="30">
        <v>27.5</v>
      </c>
      <c r="BC79" s="30" t="s">
        <v>156</v>
      </c>
      <c r="BD79" s="85">
        <f t="shared" si="58"/>
        <v>13</v>
      </c>
      <c r="BE79" s="51">
        <v>5</v>
      </c>
      <c r="BF79" s="26">
        <v>4.4000000000000004</v>
      </c>
      <c r="BG79" s="26">
        <v>1.3</v>
      </c>
      <c r="BH79" s="86">
        <f t="shared" si="59"/>
        <v>4.4000000000000004</v>
      </c>
      <c r="BI79" s="51">
        <v>4.5</v>
      </c>
      <c r="BJ79" s="26">
        <v>9.1999999999999993</v>
      </c>
      <c r="BK79" s="26">
        <v>17.5</v>
      </c>
      <c r="BL79" s="26">
        <v>30</v>
      </c>
      <c r="BM79" s="86">
        <f t="shared" si="60"/>
        <v>9.1999999999999993</v>
      </c>
      <c r="BN79" s="51">
        <v>3.5</v>
      </c>
      <c r="BO79" s="32">
        <v>2</v>
      </c>
      <c r="BP79" s="32">
        <v>3</v>
      </c>
      <c r="BQ79" s="32">
        <v>2</v>
      </c>
      <c r="BR79" s="32">
        <v>3</v>
      </c>
      <c r="BS79" s="32">
        <v>2</v>
      </c>
      <c r="BT79" s="32">
        <v>3</v>
      </c>
      <c r="BU79" s="32">
        <v>4</v>
      </c>
      <c r="BV79" s="32">
        <v>6</v>
      </c>
      <c r="BW79" s="32">
        <v>5</v>
      </c>
      <c r="BX79" s="32">
        <v>3</v>
      </c>
      <c r="BY79" s="32">
        <v>2</v>
      </c>
      <c r="BZ79" s="81">
        <f t="shared" si="21"/>
        <v>48</v>
      </c>
      <c r="CA79" s="82">
        <f t="shared" si="22"/>
        <v>48</v>
      </c>
    </row>
    <row r="80" spans="1:163" ht="29.45" customHeight="1">
      <c r="A80" s="20">
        <v>73</v>
      </c>
      <c r="B80" s="21"/>
      <c r="C80" s="62"/>
      <c r="D80" s="23" t="str">
        <f t="shared" si="40"/>
        <v/>
      </c>
      <c r="E80" s="23" t="str">
        <f t="shared" si="41"/>
        <v/>
      </c>
      <c r="F80" s="23" t="str">
        <f t="shared" si="42"/>
        <v/>
      </c>
      <c r="G80" s="23" t="str">
        <f t="shared" si="43"/>
        <v/>
      </c>
      <c r="H80" s="23" t="str">
        <f t="shared" si="44"/>
        <v/>
      </c>
      <c r="I80" s="23" t="str">
        <f t="shared" si="45"/>
        <v/>
      </c>
      <c r="J80" s="23" t="str">
        <f t="shared" si="46"/>
        <v/>
      </c>
      <c r="K80" s="23" t="str">
        <f t="shared" si="47"/>
        <v/>
      </c>
      <c r="L80" s="23" t="str">
        <f t="shared" si="48"/>
        <v/>
      </c>
      <c r="M80" s="23" t="str">
        <f t="shared" si="49"/>
        <v/>
      </c>
      <c r="N80" s="23" t="str">
        <f t="shared" si="50"/>
        <v/>
      </c>
      <c r="O80" s="23" t="str">
        <f t="shared" si="51"/>
        <v/>
      </c>
      <c r="P80" s="23" t="str">
        <f t="shared" si="52"/>
        <v/>
      </c>
      <c r="Q80" s="23" t="str">
        <f t="shared" si="53"/>
        <v/>
      </c>
      <c r="R80" s="23" t="str">
        <f t="shared" si="54"/>
        <v/>
      </c>
      <c r="S80" s="23" t="str">
        <f t="shared" si="55"/>
        <v/>
      </c>
      <c r="T80" s="23" t="str">
        <f t="shared" si="56"/>
        <v/>
      </c>
      <c r="U80" s="24">
        <f t="shared" si="57"/>
        <v>0</v>
      </c>
      <c r="V80" s="22"/>
      <c r="W80" s="14"/>
      <c r="X80" s="14"/>
      <c r="Y80" s="14"/>
      <c r="Z80" s="14"/>
      <c r="AA80" s="8"/>
      <c r="AB80" s="8"/>
      <c r="AC80" s="8"/>
      <c r="AD80" s="8"/>
      <c r="AE80" s="8"/>
      <c r="AF80" s="8"/>
      <c r="AG80" s="8"/>
      <c r="AH80" s="8"/>
      <c r="AY80" s="50" t="s">
        <v>68</v>
      </c>
      <c r="BA80" s="32">
        <v>13</v>
      </c>
      <c r="BB80" s="30">
        <v>27.5</v>
      </c>
      <c r="BC80" s="30" t="s">
        <v>156</v>
      </c>
      <c r="BD80" s="85">
        <f t="shared" si="58"/>
        <v>13</v>
      </c>
      <c r="BE80" s="51">
        <v>5</v>
      </c>
      <c r="BF80" s="26">
        <v>4.2</v>
      </c>
      <c r="BG80" s="26">
        <v>1.2</v>
      </c>
      <c r="BH80" s="86">
        <f t="shared" si="59"/>
        <v>4.2</v>
      </c>
      <c r="BI80" s="51">
        <v>3.5</v>
      </c>
      <c r="BJ80" s="26">
        <v>9.6</v>
      </c>
      <c r="BK80" s="26">
        <v>18.5</v>
      </c>
      <c r="BL80" s="26">
        <v>37.5</v>
      </c>
      <c r="BM80" s="86">
        <f t="shared" si="60"/>
        <v>9.6</v>
      </c>
      <c r="BN80" s="51">
        <v>4.5</v>
      </c>
      <c r="BO80" s="32">
        <v>2</v>
      </c>
      <c r="BP80" s="32">
        <v>3</v>
      </c>
      <c r="BQ80" s="32">
        <v>2</v>
      </c>
      <c r="BR80" s="32">
        <v>3</v>
      </c>
      <c r="BS80" s="32">
        <v>2</v>
      </c>
      <c r="BT80" s="32">
        <v>3</v>
      </c>
      <c r="BU80" s="32">
        <v>4</v>
      </c>
      <c r="BV80" s="32">
        <v>6</v>
      </c>
      <c r="BW80" s="32">
        <v>5</v>
      </c>
      <c r="BX80" s="32">
        <v>3</v>
      </c>
      <c r="BY80" s="32">
        <v>2</v>
      </c>
      <c r="BZ80" s="81">
        <f t="shared" si="21"/>
        <v>48</v>
      </c>
      <c r="CA80" s="82">
        <f t="shared" si="22"/>
        <v>48</v>
      </c>
    </row>
    <row r="81" spans="1:79" ht="29.45" customHeight="1">
      <c r="A81" s="20">
        <v>74</v>
      </c>
      <c r="B81" s="21"/>
      <c r="C81" s="62"/>
      <c r="D81" s="23" t="str">
        <f t="shared" si="40"/>
        <v/>
      </c>
      <c r="E81" s="23" t="str">
        <f t="shared" si="41"/>
        <v/>
      </c>
      <c r="F81" s="23" t="str">
        <f t="shared" si="42"/>
        <v/>
      </c>
      <c r="G81" s="23" t="str">
        <f t="shared" si="43"/>
        <v/>
      </c>
      <c r="H81" s="23" t="str">
        <f t="shared" si="44"/>
        <v/>
      </c>
      <c r="I81" s="23" t="str">
        <f t="shared" si="45"/>
        <v/>
      </c>
      <c r="J81" s="23" t="str">
        <f t="shared" si="46"/>
        <v/>
      </c>
      <c r="K81" s="23" t="str">
        <f t="shared" si="47"/>
        <v/>
      </c>
      <c r="L81" s="23" t="str">
        <f t="shared" si="48"/>
        <v/>
      </c>
      <c r="M81" s="23" t="str">
        <f t="shared" si="49"/>
        <v/>
      </c>
      <c r="N81" s="23" t="str">
        <f t="shared" si="50"/>
        <v/>
      </c>
      <c r="O81" s="23" t="str">
        <f t="shared" si="51"/>
        <v/>
      </c>
      <c r="P81" s="23" t="str">
        <f t="shared" si="52"/>
        <v/>
      </c>
      <c r="Q81" s="23" t="str">
        <f t="shared" si="53"/>
        <v/>
      </c>
      <c r="R81" s="23" t="str">
        <f t="shared" si="54"/>
        <v/>
      </c>
      <c r="S81" s="23" t="str">
        <f t="shared" si="55"/>
        <v/>
      </c>
      <c r="T81" s="23" t="str">
        <f t="shared" si="56"/>
        <v/>
      </c>
      <c r="U81" s="24">
        <f t="shared" si="57"/>
        <v>0</v>
      </c>
      <c r="V81" s="22"/>
      <c r="W81" s="14"/>
      <c r="X81" s="14"/>
      <c r="Y81" s="14"/>
      <c r="Z81" s="14"/>
      <c r="AA81" s="8"/>
      <c r="AB81" s="8"/>
      <c r="AC81" s="8"/>
      <c r="AD81" s="8"/>
      <c r="AE81" s="8"/>
      <c r="AF81" s="8"/>
      <c r="AG81" s="8"/>
      <c r="AH81" s="8"/>
      <c r="AY81" s="50">
        <v>49</v>
      </c>
      <c r="BA81" s="32">
        <v>13</v>
      </c>
      <c r="BB81" s="30">
        <v>27.5</v>
      </c>
      <c r="BC81" s="30" t="s">
        <v>156</v>
      </c>
      <c r="BD81" s="85">
        <f t="shared" si="58"/>
        <v>13</v>
      </c>
      <c r="BE81" s="51">
        <v>5</v>
      </c>
      <c r="BF81" s="26">
        <v>4.3</v>
      </c>
      <c r="BG81" s="26">
        <v>1.25</v>
      </c>
      <c r="BH81" s="86">
        <f t="shared" si="59"/>
        <v>4.3</v>
      </c>
      <c r="BI81" s="51">
        <v>4</v>
      </c>
      <c r="BJ81" s="26">
        <v>9.8000000000000007</v>
      </c>
      <c r="BK81" s="26">
        <v>19</v>
      </c>
      <c r="BL81" s="26">
        <v>40</v>
      </c>
      <c r="BM81" s="86">
        <f t="shared" si="60"/>
        <v>9.8000000000000007</v>
      </c>
      <c r="BN81" s="51">
        <v>5</v>
      </c>
      <c r="BO81" s="32">
        <v>2</v>
      </c>
      <c r="BP81" s="32">
        <v>3</v>
      </c>
      <c r="BQ81" s="32">
        <v>2</v>
      </c>
      <c r="BR81" s="32">
        <v>3</v>
      </c>
      <c r="BS81" s="32">
        <v>2</v>
      </c>
      <c r="BT81" s="32">
        <v>3</v>
      </c>
      <c r="BU81" s="32">
        <v>4</v>
      </c>
      <c r="BV81" s="32">
        <v>6</v>
      </c>
      <c r="BW81" s="32">
        <v>5</v>
      </c>
      <c r="BX81" s="32">
        <v>3</v>
      </c>
      <c r="BY81" s="32">
        <v>2</v>
      </c>
      <c r="BZ81" s="81">
        <f t="shared" si="21"/>
        <v>49</v>
      </c>
      <c r="CA81" s="82">
        <f t="shared" si="22"/>
        <v>49</v>
      </c>
    </row>
    <row r="82" spans="1:79" ht="29.45" customHeight="1">
      <c r="A82" s="20">
        <v>75</v>
      </c>
      <c r="B82" s="21"/>
      <c r="C82" s="62"/>
      <c r="D82" s="23" t="str">
        <f t="shared" si="40"/>
        <v/>
      </c>
      <c r="E82" s="23" t="str">
        <f t="shared" si="41"/>
        <v/>
      </c>
      <c r="F82" s="23" t="str">
        <f t="shared" si="42"/>
        <v/>
      </c>
      <c r="G82" s="23" t="str">
        <f t="shared" si="43"/>
        <v/>
      </c>
      <c r="H82" s="23" t="str">
        <f t="shared" si="44"/>
        <v/>
      </c>
      <c r="I82" s="23" t="str">
        <f t="shared" si="45"/>
        <v/>
      </c>
      <c r="J82" s="23" t="str">
        <f t="shared" si="46"/>
        <v/>
      </c>
      <c r="K82" s="23" t="str">
        <f t="shared" si="47"/>
        <v/>
      </c>
      <c r="L82" s="23" t="str">
        <f t="shared" si="48"/>
        <v/>
      </c>
      <c r="M82" s="23" t="str">
        <f t="shared" si="49"/>
        <v/>
      </c>
      <c r="N82" s="23" t="str">
        <f t="shared" si="50"/>
        <v/>
      </c>
      <c r="O82" s="23" t="str">
        <f t="shared" si="51"/>
        <v/>
      </c>
      <c r="P82" s="23" t="str">
        <f t="shared" si="52"/>
        <v/>
      </c>
      <c r="Q82" s="23" t="str">
        <f t="shared" si="53"/>
        <v/>
      </c>
      <c r="R82" s="23" t="str">
        <f t="shared" si="54"/>
        <v/>
      </c>
      <c r="S82" s="23" t="str">
        <f t="shared" si="55"/>
        <v/>
      </c>
      <c r="T82" s="23" t="str">
        <f t="shared" si="56"/>
        <v/>
      </c>
      <c r="U82" s="24">
        <f t="shared" si="57"/>
        <v>0</v>
      </c>
      <c r="V82" s="22"/>
      <c r="W82" s="14"/>
      <c r="X82" s="14"/>
      <c r="Y82" s="14"/>
      <c r="Z82" s="14"/>
      <c r="AA82" s="8"/>
      <c r="AB82" s="8"/>
      <c r="AC82" s="8"/>
      <c r="AD82" s="8"/>
      <c r="AE82" s="8"/>
      <c r="AF82" s="8"/>
      <c r="AG82" s="8"/>
      <c r="AH82" s="8"/>
      <c r="AY82" s="50" t="s">
        <v>69</v>
      </c>
      <c r="BA82" s="32">
        <v>13</v>
      </c>
      <c r="BB82" s="30">
        <v>27.5</v>
      </c>
      <c r="BC82" s="30" t="s">
        <v>156</v>
      </c>
      <c r="BD82" s="85">
        <f t="shared" ref="BD82:BD150" si="61">IF($BD$6=$BA$6,BA82,IF($BD$6=$BB$6,BB82,IF($BD$6=$BC$6,BC82,"")))</f>
        <v>13</v>
      </c>
      <c r="BE82" s="51">
        <v>5</v>
      </c>
      <c r="BF82" s="26">
        <v>4.4000000000000004</v>
      </c>
      <c r="BG82" s="26">
        <v>1.3</v>
      </c>
      <c r="BH82" s="86">
        <f t="shared" ref="BH82:BH150" si="62">IF($BH$6=$BF$6,BF82,IF($BH$6=$BG$6,BG82,""))</f>
        <v>4.4000000000000004</v>
      </c>
      <c r="BI82" s="51">
        <v>4.5</v>
      </c>
      <c r="BJ82" s="26">
        <v>9.8000000000000007</v>
      </c>
      <c r="BK82" s="26">
        <v>19</v>
      </c>
      <c r="BL82" s="26">
        <v>40</v>
      </c>
      <c r="BM82" s="86">
        <f t="shared" ref="BM82:BM150" si="63">IF($BM$6=$BJ$6,BJ82,IF($BM$6=$BK$6,BK82,IF($BM$6=$BL$6,BL82,"")))</f>
        <v>9.8000000000000007</v>
      </c>
      <c r="BN82" s="51">
        <v>5</v>
      </c>
      <c r="BO82" s="32">
        <v>2</v>
      </c>
      <c r="BP82" s="32">
        <v>3</v>
      </c>
      <c r="BQ82" s="32">
        <v>2</v>
      </c>
      <c r="BR82" s="32">
        <v>3</v>
      </c>
      <c r="BS82" s="32">
        <v>2</v>
      </c>
      <c r="BT82" s="32">
        <v>3</v>
      </c>
      <c r="BU82" s="32">
        <v>4</v>
      </c>
      <c r="BV82" s="32">
        <v>5.5</v>
      </c>
      <c r="BW82" s="32">
        <v>5</v>
      </c>
      <c r="BX82" s="32">
        <v>3</v>
      </c>
      <c r="BY82" s="32">
        <v>2</v>
      </c>
      <c r="BZ82" s="81">
        <f t="shared" ref="BZ82:BZ145" si="64">SUM(BN82:BY82,BE82,BI82)</f>
        <v>49</v>
      </c>
      <c r="CA82" s="82">
        <f t="shared" ref="CA82:CA145" si="65">ROUND(BZ82,0)</f>
        <v>49</v>
      </c>
    </row>
    <row r="83" spans="1:79" ht="29.45" customHeight="1">
      <c r="A83" s="20">
        <v>76</v>
      </c>
      <c r="B83" s="21"/>
      <c r="C83" s="62"/>
      <c r="D83" s="23" t="str">
        <f t="shared" si="40"/>
        <v/>
      </c>
      <c r="E83" s="23" t="str">
        <f t="shared" si="41"/>
        <v/>
      </c>
      <c r="F83" s="23" t="str">
        <f t="shared" si="42"/>
        <v/>
      </c>
      <c r="G83" s="23" t="str">
        <f t="shared" si="43"/>
        <v/>
      </c>
      <c r="H83" s="23" t="str">
        <f t="shared" si="44"/>
        <v/>
      </c>
      <c r="I83" s="23" t="str">
        <f t="shared" si="45"/>
        <v/>
      </c>
      <c r="J83" s="23" t="str">
        <f t="shared" si="46"/>
        <v/>
      </c>
      <c r="K83" s="23" t="str">
        <f t="shared" si="47"/>
        <v/>
      </c>
      <c r="L83" s="23" t="str">
        <f t="shared" si="48"/>
        <v/>
      </c>
      <c r="M83" s="23" t="str">
        <f t="shared" si="49"/>
        <v/>
      </c>
      <c r="N83" s="23" t="str">
        <f t="shared" si="50"/>
        <v/>
      </c>
      <c r="O83" s="23" t="str">
        <f t="shared" si="51"/>
        <v/>
      </c>
      <c r="P83" s="23" t="str">
        <f t="shared" si="52"/>
        <v/>
      </c>
      <c r="Q83" s="23" t="str">
        <f t="shared" si="53"/>
        <v/>
      </c>
      <c r="R83" s="23" t="str">
        <f t="shared" si="54"/>
        <v/>
      </c>
      <c r="S83" s="23" t="str">
        <f t="shared" si="55"/>
        <v/>
      </c>
      <c r="T83" s="23" t="str">
        <f t="shared" si="56"/>
        <v/>
      </c>
      <c r="U83" s="24">
        <f t="shared" si="57"/>
        <v>0</v>
      </c>
      <c r="V83" s="22"/>
      <c r="W83" s="14"/>
      <c r="X83" s="14"/>
      <c r="Y83" s="14"/>
      <c r="Z83" s="14"/>
      <c r="AA83" s="8"/>
      <c r="AB83" s="8"/>
      <c r="AC83" s="8"/>
      <c r="AD83" s="8"/>
      <c r="AE83" s="8"/>
      <c r="AF83" s="8"/>
      <c r="AG83" s="8"/>
      <c r="AH83" s="8"/>
      <c r="AY83" s="50" t="s">
        <v>70</v>
      </c>
      <c r="BA83" s="32">
        <v>13</v>
      </c>
      <c r="BB83" s="30">
        <v>27.5</v>
      </c>
      <c r="BC83" s="30" t="s">
        <v>156</v>
      </c>
      <c r="BD83" s="85">
        <f t="shared" si="61"/>
        <v>13</v>
      </c>
      <c r="BE83" s="51">
        <v>5</v>
      </c>
      <c r="BF83" s="26">
        <v>4.4000000000000004</v>
      </c>
      <c r="BG83" s="26">
        <v>1.3</v>
      </c>
      <c r="BH83" s="86">
        <f t="shared" si="62"/>
        <v>4.4000000000000004</v>
      </c>
      <c r="BI83" s="51">
        <v>4.5</v>
      </c>
      <c r="BJ83" s="26">
        <v>9.6</v>
      </c>
      <c r="BK83" s="26">
        <v>18.5</v>
      </c>
      <c r="BL83" s="26">
        <v>37.5</v>
      </c>
      <c r="BM83" s="86">
        <f t="shared" si="63"/>
        <v>9.6</v>
      </c>
      <c r="BN83" s="51">
        <v>4.5</v>
      </c>
      <c r="BO83" s="32">
        <v>2</v>
      </c>
      <c r="BP83" s="32">
        <v>3</v>
      </c>
      <c r="BQ83" s="32">
        <v>2</v>
      </c>
      <c r="BR83" s="32">
        <v>3</v>
      </c>
      <c r="BS83" s="32">
        <v>2</v>
      </c>
      <c r="BT83" s="32">
        <v>3</v>
      </c>
      <c r="BU83" s="32">
        <v>4</v>
      </c>
      <c r="BV83" s="32">
        <v>6</v>
      </c>
      <c r="BW83" s="32">
        <v>5</v>
      </c>
      <c r="BX83" s="32">
        <v>3</v>
      </c>
      <c r="BY83" s="32">
        <v>2</v>
      </c>
      <c r="BZ83" s="81">
        <f t="shared" si="64"/>
        <v>49</v>
      </c>
      <c r="CA83" s="82">
        <f t="shared" si="65"/>
        <v>49</v>
      </c>
    </row>
    <row r="84" spans="1:79" ht="29.45" customHeight="1">
      <c r="A84" s="20">
        <v>77</v>
      </c>
      <c r="B84" s="21"/>
      <c r="C84" s="62"/>
      <c r="D84" s="23" t="str">
        <f t="shared" si="40"/>
        <v/>
      </c>
      <c r="E84" s="23" t="str">
        <f t="shared" si="41"/>
        <v/>
      </c>
      <c r="F84" s="23" t="str">
        <f t="shared" si="42"/>
        <v/>
      </c>
      <c r="G84" s="23" t="str">
        <f t="shared" si="43"/>
        <v/>
      </c>
      <c r="H84" s="23" t="str">
        <f t="shared" si="44"/>
        <v/>
      </c>
      <c r="I84" s="23" t="str">
        <f t="shared" si="45"/>
        <v/>
      </c>
      <c r="J84" s="23" t="str">
        <f t="shared" si="46"/>
        <v/>
      </c>
      <c r="K84" s="23" t="str">
        <f t="shared" si="47"/>
        <v/>
      </c>
      <c r="L84" s="23" t="str">
        <f t="shared" si="48"/>
        <v/>
      </c>
      <c r="M84" s="23" t="str">
        <f t="shared" si="49"/>
        <v/>
      </c>
      <c r="N84" s="23" t="str">
        <f t="shared" si="50"/>
        <v/>
      </c>
      <c r="O84" s="23" t="str">
        <f t="shared" si="51"/>
        <v/>
      </c>
      <c r="P84" s="23" t="str">
        <f t="shared" si="52"/>
        <v/>
      </c>
      <c r="Q84" s="23" t="str">
        <f t="shared" si="53"/>
        <v/>
      </c>
      <c r="R84" s="23" t="str">
        <f t="shared" si="54"/>
        <v/>
      </c>
      <c r="S84" s="23" t="str">
        <f t="shared" si="55"/>
        <v/>
      </c>
      <c r="T84" s="23" t="str">
        <f t="shared" si="56"/>
        <v/>
      </c>
      <c r="U84" s="24">
        <f t="shared" si="57"/>
        <v>0</v>
      </c>
      <c r="V84" s="22"/>
      <c r="W84" s="14"/>
      <c r="X84" s="14"/>
      <c r="Y84" s="14"/>
      <c r="Z84" s="14"/>
      <c r="AA84" s="8"/>
      <c r="AB84" s="8"/>
      <c r="AC84" s="8"/>
      <c r="AD84" s="8"/>
      <c r="AE84" s="8"/>
      <c r="AF84" s="8"/>
      <c r="AG84" s="8"/>
      <c r="AH84" s="8"/>
      <c r="AY84" s="53" t="s">
        <v>76</v>
      </c>
      <c r="AZ84" s="54"/>
      <c r="BA84" s="27">
        <v>18.5</v>
      </c>
      <c r="BB84" s="55">
        <v>33.5</v>
      </c>
      <c r="BC84" s="27" t="s">
        <v>166</v>
      </c>
      <c r="BD84" s="85">
        <f t="shared" si="61"/>
        <v>18.5</v>
      </c>
      <c r="BE84" s="51">
        <v>1.5</v>
      </c>
      <c r="BF84" s="56">
        <v>3.4</v>
      </c>
      <c r="BG84" s="56">
        <v>0.9</v>
      </c>
      <c r="BH84" s="86">
        <f t="shared" si="62"/>
        <v>3.4</v>
      </c>
      <c r="BI84" s="51">
        <v>2</v>
      </c>
      <c r="BJ84" s="56">
        <v>6.6</v>
      </c>
      <c r="BK84" s="56">
        <v>11</v>
      </c>
      <c r="BL84" s="56">
        <v>7</v>
      </c>
      <c r="BM84" s="86">
        <f t="shared" si="63"/>
        <v>6.6</v>
      </c>
      <c r="BN84" s="51">
        <v>1</v>
      </c>
      <c r="BO84" s="27">
        <v>1.5</v>
      </c>
      <c r="BP84" s="27">
        <v>2</v>
      </c>
      <c r="BQ84" s="27">
        <v>1.5</v>
      </c>
      <c r="BR84" s="27">
        <v>2</v>
      </c>
      <c r="BS84" s="27">
        <v>1.5</v>
      </c>
      <c r="BT84" s="27">
        <v>2</v>
      </c>
      <c r="BU84" s="27">
        <v>2</v>
      </c>
      <c r="BV84" s="27">
        <v>2.5</v>
      </c>
      <c r="BW84" s="27">
        <v>2.5</v>
      </c>
      <c r="BX84" s="27">
        <v>1.5</v>
      </c>
      <c r="BY84" s="27">
        <v>1.5</v>
      </c>
      <c r="BZ84" s="83">
        <f t="shared" si="64"/>
        <v>25</v>
      </c>
      <c r="CA84" s="84">
        <f t="shared" si="65"/>
        <v>25</v>
      </c>
    </row>
    <row r="85" spans="1:79" ht="29.45" customHeight="1">
      <c r="A85" s="20">
        <v>78</v>
      </c>
      <c r="B85" s="21"/>
      <c r="C85" s="62"/>
      <c r="D85" s="23" t="str">
        <f t="shared" si="40"/>
        <v/>
      </c>
      <c r="E85" s="23" t="str">
        <f t="shared" si="41"/>
        <v/>
      </c>
      <c r="F85" s="23" t="str">
        <f t="shared" si="42"/>
        <v/>
      </c>
      <c r="G85" s="23" t="str">
        <f t="shared" si="43"/>
        <v/>
      </c>
      <c r="H85" s="23" t="str">
        <f t="shared" si="44"/>
        <v/>
      </c>
      <c r="I85" s="23" t="str">
        <f t="shared" si="45"/>
        <v/>
      </c>
      <c r="J85" s="23" t="str">
        <f t="shared" si="46"/>
        <v/>
      </c>
      <c r="K85" s="23" t="str">
        <f t="shared" si="47"/>
        <v/>
      </c>
      <c r="L85" s="23" t="str">
        <f t="shared" si="48"/>
        <v/>
      </c>
      <c r="M85" s="23" t="str">
        <f t="shared" si="49"/>
        <v/>
      </c>
      <c r="N85" s="23" t="str">
        <f t="shared" si="50"/>
        <v/>
      </c>
      <c r="O85" s="23" t="str">
        <f t="shared" si="51"/>
        <v/>
      </c>
      <c r="P85" s="23" t="str">
        <f t="shared" si="52"/>
        <v/>
      </c>
      <c r="Q85" s="23" t="str">
        <f t="shared" si="53"/>
        <v/>
      </c>
      <c r="R85" s="23" t="str">
        <f t="shared" si="54"/>
        <v/>
      </c>
      <c r="S85" s="23" t="str">
        <f t="shared" si="55"/>
        <v/>
      </c>
      <c r="T85" s="23" t="str">
        <f t="shared" si="56"/>
        <v/>
      </c>
      <c r="U85" s="24">
        <f t="shared" si="57"/>
        <v>0</v>
      </c>
      <c r="V85" s="22"/>
      <c r="W85" s="14"/>
      <c r="X85" s="14"/>
      <c r="Y85" s="14"/>
      <c r="Z85" s="14"/>
      <c r="AA85" s="8"/>
      <c r="AB85" s="8"/>
      <c r="AC85" s="8"/>
      <c r="AD85" s="8"/>
      <c r="AE85" s="8"/>
      <c r="AF85" s="8"/>
      <c r="AG85" s="8"/>
      <c r="AH85" s="8"/>
      <c r="AY85" s="53" t="s">
        <v>79</v>
      </c>
      <c r="AZ85" s="54"/>
      <c r="BA85" s="27">
        <v>18</v>
      </c>
      <c r="BB85" s="55">
        <v>33</v>
      </c>
      <c r="BC85" s="27" t="s">
        <v>167</v>
      </c>
      <c r="BD85" s="85">
        <f t="shared" si="61"/>
        <v>18</v>
      </c>
      <c r="BE85" s="51">
        <v>2</v>
      </c>
      <c r="BF85" s="56">
        <v>3.2</v>
      </c>
      <c r="BG85" s="56">
        <v>0.8</v>
      </c>
      <c r="BH85" s="86">
        <f t="shared" si="62"/>
        <v>3.2</v>
      </c>
      <c r="BI85" s="51">
        <v>1</v>
      </c>
      <c r="BJ85" s="56">
        <v>6.8</v>
      </c>
      <c r="BK85" s="56">
        <v>11.5</v>
      </c>
      <c r="BL85" s="56">
        <v>8</v>
      </c>
      <c r="BM85" s="86">
        <f t="shared" si="63"/>
        <v>6.8</v>
      </c>
      <c r="BN85" s="51">
        <v>1.5</v>
      </c>
      <c r="BO85" s="27">
        <v>2</v>
      </c>
      <c r="BP85" s="27">
        <v>2</v>
      </c>
      <c r="BQ85" s="27">
        <v>2</v>
      </c>
      <c r="BR85" s="27">
        <v>1.5</v>
      </c>
      <c r="BS85" s="27">
        <v>1</v>
      </c>
      <c r="BT85" s="27">
        <v>1.5</v>
      </c>
      <c r="BU85" s="27">
        <v>2.5</v>
      </c>
      <c r="BV85" s="27">
        <v>2</v>
      </c>
      <c r="BW85" s="27">
        <v>3</v>
      </c>
      <c r="BX85" s="27">
        <v>2</v>
      </c>
      <c r="BY85" s="27">
        <v>1</v>
      </c>
      <c r="BZ85" s="83">
        <f t="shared" si="64"/>
        <v>25</v>
      </c>
      <c r="CA85" s="84">
        <f t="shared" si="65"/>
        <v>25</v>
      </c>
    </row>
    <row r="86" spans="1:79" ht="29.45" customHeight="1">
      <c r="A86" s="20">
        <v>79</v>
      </c>
      <c r="B86" s="21"/>
      <c r="C86" s="62"/>
      <c r="D86" s="23" t="str">
        <f t="shared" si="40"/>
        <v/>
      </c>
      <c r="E86" s="23" t="str">
        <f t="shared" si="41"/>
        <v/>
      </c>
      <c r="F86" s="23" t="str">
        <f t="shared" si="42"/>
        <v/>
      </c>
      <c r="G86" s="23" t="str">
        <f t="shared" si="43"/>
        <v/>
      </c>
      <c r="H86" s="23" t="str">
        <f t="shared" si="44"/>
        <v/>
      </c>
      <c r="I86" s="23" t="str">
        <f t="shared" si="45"/>
        <v/>
      </c>
      <c r="J86" s="23" t="str">
        <f t="shared" si="46"/>
        <v/>
      </c>
      <c r="K86" s="23" t="str">
        <f t="shared" si="47"/>
        <v/>
      </c>
      <c r="L86" s="23" t="str">
        <f t="shared" si="48"/>
        <v/>
      </c>
      <c r="M86" s="23" t="str">
        <f t="shared" si="49"/>
        <v/>
      </c>
      <c r="N86" s="23" t="str">
        <f t="shared" si="50"/>
        <v/>
      </c>
      <c r="O86" s="23" t="str">
        <f t="shared" si="51"/>
        <v/>
      </c>
      <c r="P86" s="23" t="str">
        <f t="shared" si="52"/>
        <v/>
      </c>
      <c r="Q86" s="23" t="str">
        <f t="shared" si="53"/>
        <v/>
      </c>
      <c r="R86" s="23" t="str">
        <f t="shared" si="54"/>
        <v/>
      </c>
      <c r="S86" s="23" t="str">
        <f t="shared" si="55"/>
        <v/>
      </c>
      <c r="T86" s="23" t="str">
        <f t="shared" si="56"/>
        <v/>
      </c>
      <c r="U86" s="24">
        <f t="shared" si="57"/>
        <v>0</v>
      </c>
      <c r="V86" s="22"/>
      <c r="W86" s="14"/>
      <c r="X86" s="14"/>
      <c r="Y86" s="14"/>
      <c r="Z86" s="14"/>
      <c r="AA86" s="8"/>
      <c r="AB86" s="8"/>
      <c r="AC86" s="8"/>
      <c r="AD86" s="8"/>
      <c r="AE86" s="8"/>
      <c r="AF86" s="8"/>
      <c r="AG86" s="8"/>
      <c r="AH86" s="8"/>
      <c r="AY86" s="53" t="s">
        <v>80</v>
      </c>
      <c r="AZ86" s="54"/>
      <c r="BA86" s="27">
        <v>19</v>
      </c>
      <c r="BB86" s="55">
        <v>34</v>
      </c>
      <c r="BC86" s="27" t="s">
        <v>165</v>
      </c>
      <c r="BD86" s="85">
        <f t="shared" si="61"/>
        <v>19</v>
      </c>
      <c r="BE86" s="51">
        <v>1</v>
      </c>
      <c r="BF86" s="56">
        <v>3.3</v>
      </c>
      <c r="BG86" s="56">
        <v>0.85</v>
      </c>
      <c r="BH86" s="86">
        <f t="shared" si="62"/>
        <v>3.3</v>
      </c>
      <c r="BI86" s="51">
        <v>1.5</v>
      </c>
      <c r="BJ86" s="56">
        <v>7</v>
      </c>
      <c r="BK86" s="56">
        <v>12</v>
      </c>
      <c r="BL86" s="56">
        <v>10</v>
      </c>
      <c r="BM86" s="86">
        <f t="shared" si="63"/>
        <v>7</v>
      </c>
      <c r="BN86" s="51">
        <v>2</v>
      </c>
      <c r="BO86" s="27">
        <v>1</v>
      </c>
      <c r="BP86" s="27">
        <v>2.5</v>
      </c>
      <c r="BQ86" s="27">
        <v>1</v>
      </c>
      <c r="BR86" s="27">
        <v>2</v>
      </c>
      <c r="BS86" s="27">
        <v>2</v>
      </c>
      <c r="BT86" s="27">
        <v>2</v>
      </c>
      <c r="BU86" s="27">
        <v>2</v>
      </c>
      <c r="BV86" s="27">
        <v>2.5</v>
      </c>
      <c r="BW86" s="27">
        <v>2</v>
      </c>
      <c r="BX86" s="27">
        <v>2</v>
      </c>
      <c r="BY86" s="27">
        <v>1.5</v>
      </c>
      <c r="BZ86" s="83">
        <f t="shared" si="64"/>
        <v>25</v>
      </c>
      <c r="CA86" s="84">
        <f t="shared" si="65"/>
        <v>25</v>
      </c>
    </row>
    <row r="87" spans="1:79" ht="29.45" customHeight="1">
      <c r="A87" s="20">
        <v>80</v>
      </c>
      <c r="B87" s="21"/>
      <c r="C87" s="62"/>
      <c r="D87" s="23" t="str">
        <f t="shared" si="40"/>
        <v/>
      </c>
      <c r="E87" s="23" t="str">
        <f t="shared" si="41"/>
        <v/>
      </c>
      <c r="F87" s="23" t="str">
        <f t="shared" si="42"/>
        <v/>
      </c>
      <c r="G87" s="23" t="str">
        <f t="shared" si="43"/>
        <v/>
      </c>
      <c r="H87" s="23" t="str">
        <f t="shared" si="44"/>
        <v/>
      </c>
      <c r="I87" s="23" t="str">
        <f t="shared" si="45"/>
        <v/>
      </c>
      <c r="J87" s="23" t="str">
        <f t="shared" si="46"/>
        <v/>
      </c>
      <c r="K87" s="23" t="str">
        <f t="shared" si="47"/>
        <v/>
      </c>
      <c r="L87" s="23" t="str">
        <f t="shared" si="48"/>
        <v/>
      </c>
      <c r="M87" s="23" t="str">
        <f t="shared" si="49"/>
        <v/>
      </c>
      <c r="N87" s="23" t="str">
        <f t="shared" si="50"/>
        <v/>
      </c>
      <c r="O87" s="23" t="str">
        <f t="shared" si="51"/>
        <v/>
      </c>
      <c r="P87" s="23" t="str">
        <f t="shared" si="52"/>
        <v/>
      </c>
      <c r="Q87" s="23" t="str">
        <f t="shared" si="53"/>
        <v/>
      </c>
      <c r="R87" s="23" t="str">
        <f t="shared" si="54"/>
        <v/>
      </c>
      <c r="S87" s="23" t="str">
        <f t="shared" si="55"/>
        <v/>
      </c>
      <c r="T87" s="23" t="str">
        <f t="shared" si="56"/>
        <v/>
      </c>
      <c r="U87" s="24">
        <f t="shared" si="57"/>
        <v>0</v>
      </c>
      <c r="V87" s="22"/>
      <c r="W87" s="14"/>
      <c r="X87" s="14"/>
      <c r="Y87" s="14"/>
      <c r="Z87" s="14"/>
      <c r="AA87" s="8"/>
      <c r="AB87" s="8"/>
      <c r="AC87" s="8"/>
      <c r="AD87" s="8"/>
      <c r="AE87" s="8"/>
      <c r="AF87" s="8"/>
      <c r="AG87" s="8"/>
      <c r="AH87" s="8"/>
      <c r="AY87" s="53" t="s">
        <v>77</v>
      </c>
      <c r="AZ87" s="54"/>
      <c r="BA87" s="27">
        <v>18</v>
      </c>
      <c r="BB87" s="55">
        <v>33</v>
      </c>
      <c r="BC87" s="27" t="s">
        <v>167</v>
      </c>
      <c r="BD87" s="85">
        <f t="shared" si="61"/>
        <v>18</v>
      </c>
      <c r="BE87" s="51">
        <v>2</v>
      </c>
      <c r="BF87" s="56">
        <v>3.3</v>
      </c>
      <c r="BG87" s="56">
        <v>0.85</v>
      </c>
      <c r="BH87" s="86">
        <f t="shared" si="62"/>
        <v>3.3</v>
      </c>
      <c r="BI87" s="51">
        <v>1.5</v>
      </c>
      <c r="BJ87" s="56">
        <v>7.2</v>
      </c>
      <c r="BK87" s="56">
        <v>12.5</v>
      </c>
      <c r="BL87" s="56">
        <v>12.5</v>
      </c>
      <c r="BM87" s="86">
        <f t="shared" si="63"/>
        <v>7.2</v>
      </c>
      <c r="BN87" s="51">
        <v>2.5</v>
      </c>
      <c r="BO87" s="27">
        <v>1.5</v>
      </c>
      <c r="BP87" s="27">
        <v>2</v>
      </c>
      <c r="BQ87" s="27">
        <v>1.5</v>
      </c>
      <c r="BR87" s="27">
        <v>1.5</v>
      </c>
      <c r="BS87" s="27">
        <v>1.5</v>
      </c>
      <c r="BT87" s="27">
        <v>2</v>
      </c>
      <c r="BU87" s="27">
        <v>2</v>
      </c>
      <c r="BV87" s="27">
        <v>3</v>
      </c>
      <c r="BW87" s="27">
        <v>2.5</v>
      </c>
      <c r="BX87" s="27">
        <v>1.5</v>
      </c>
      <c r="BY87" s="27">
        <v>1</v>
      </c>
      <c r="BZ87" s="83">
        <f t="shared" si="64"/>
        <v>26</v>
      </c>
      <c r="CA87" s="84">
        <f t="shared" si="65"/>
        <v>26</v>
      </c>
    </row>
    <row r="88" spans="1:79" s="34" customFormat="1" ht="21" hidden="1">
      <c r="A88" s="46"/>
      <c r="B88" s="47"/>
      <c r="C88" s="48"/>
      <c r="D88" s="46"/>
      <c r="E88" s="46"/>
      <c r="F88" s="46"/>
      <c r="G88" s="46"/>
      <c r="H88" s="49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61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Y88" s="53" t="s">
        <v>81</v>
      </c>
      <c r="AZ88" s="54"/>
      <c r="BA88" s="27">
        <v>17.5</v>
      </c>
      <c r="BB88" s="55">
        <v>32.5</v>
      </c>
      <c r="BC88" s="27" t="s">
        <v>168</v>
      </c>
      <c r="BD88" s="85">
        <f t="shared" si="61"/>
        <v>17.5</v>
      </c>
      <c r="BE88" s="51">
        <v>2.5</v>
      </c>
      <c r="BF88" s="56">
        <v>3.3</v>
      </c>
      <c r="BG88" s="56">
        <v>0.85</v>
      </c>
      <c r="BH88" s="86">
        <f t="shared" si="62"/>
        <v>3.3</v>
      </c>
      <c r="BI88" s="51">
        <v>1.5</v>
      </c>
      <c r="BJ88" s="56">
        <v>7</v>
      </c>
      <c r="BK88" s="56">
        <v>12</v>
      </c>
      <c r="BL88" s="56">
        <v>10</v>
      </c>
      <c r="BM88" s="86">
        <f t="shared" si="63"/>
        <v>7</v>
      </c>
      <c r="BN88" s="51">
        <v>2</v>
      </c>
      <c r="BO88" s="27">
        <v>2</v>
      </c>
      <c r="BP88" s="27">
        <v>1.5</v>
      </c>
      <c r="BQ88" s="27">
        <v>1.5</v>
      </c>
      <c r="BR88" s="27">
        <v>2</v>
      </c>
      <c r="BS88" s="27">
        <v>1.5</v>
      </c>
      <c r="BT88" s="27">
        <v>2.5</v>
      </c>
      <c r="BU88" s="27">
        <v>2.5</v>
      </c>
      <c r="BV88" s="27">
        <v>2</v>
      </c>
      <c r="BW88" s="27">
        <v>2</v>
      </c>
      <c r="BX88" s="27">
        <v>1.5</v>
      </c>
      <c r="BY88" s="27">
        <v>1</v>
      </c>
      <c r="BZ88" s="83">
        <f t="shared" si="64"/>
        <v>26</v>
      </c>
      <c r="CA88" s="84">
        <f t="shared" si="65"/>
        <v>26</v>
      </c>
    </row>
    <row r="89" spans="1:79" s="34" customFormat="1" ht="21" hidden="1">
      <c r="A89" s="46"/>
      <c r="B89" s="47"/>
      <c r="C89" s="48"/>
      <c r="D89" s="46"/>
      <c r="E89" s="46"/>
      <c r="F89" s="46"/>
      <c r="G89" s="46"/>
      <c r="H89" s="49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52"/>
      <c r="AY89" s="53" t="s">
        <v>82</v>
      </c>
      <c r="AZ89" s="54"/>
      <c r="BA89" s="27">
        <v>18.5</v>
      </c>
      <c r="BB89" s="55">
        <v>33.5</v>
      </c>
      <c r="BC89" s="27" t="s">
        <v>166</v>
      </c>
      <c r="BD89" s="85">
        <f t="shared" si="61"/>
        <v>18.5</v>
      </c>
      <c r="BE89" s="51">
        <v>1.5</v>
      </c>
      <c r="BF89" s="56">
        <v>3.4</v>
      </c>
      <c r="BG89" s="56">
        <v>0.9</v>
      </c>
      <c r="BH89" s="86">
        <f t="shared" si="62"/>
        <v>3.4</v>
      </c>
      <c r="BI89" s="51">
        <v>2</v>
      </c>
      <c r="BJ89" s="56">
        <v>7.2</v>
      </c>
      <c r="BK89" s="56">
        <v>12.5</v>
      </c>
      <c r="BL89" s="56">
        <v>12.5</v>
      </c>
      <c r="BM89" s="86">
        <f t="shared" si="63"/>
        <v>7.2</v>
      </c>
      <c r="BN89" s="51">
        <v>2.5</v>
      </c>
      <c r="BO89" s="27">
        <v>1.5</v>
      </c>
      <c r="BP89" s="27">
        <v>2</v>
      </c>
      <c r="BQ89" s="27">
        <v>1</v>
      </c>
      <c r="BR89" s="27">
        <v>3</v>
      </c>
      <c r="BS89" s="27">
        <v>2</v>
      </c>
      <c r="BT89" s="27">
        <v>2</v>
      </c>
      <c r="BU89" s="27">
        <v>2</v>
      </c>
      <c r="BV89" s="27">
        <v>2.5</v>
      </c>
      <c r="BW89" s="27">
        <v>1.5</v>
      </c>
      <c r="BX89" s="27">
        <v>1.5</v>
      </c>
      <c r="BY89" s="27">
        <v>1</v>
      </c>
      <c r="BZ89" s="83">
        <f t="shared" si="64"/>
        <v>26</v>
      </c>
      <c r="CA89" s="84">
        <f t="shared" si="65"/>
        <v>26</v>
      </c>
    </row>
    <row r="90" spans="1:79" s="34" customFormat="1" ht="21" hidden="1">
      <c r="A90" s="46"/>
      <c r="B90" s="47"/>
      <c r="C90" s="48"/>
      <c r="D90" s="46"/>
      <c r="E90" s="46"/>
      <c r="F90" s="46"/>
      <c r="G90" s="46"/>
      <c r="H90" s="49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52"/>
      <c r="AY90" s="53" t="s">
        <v>78</v>
      </c>
      <c r="AZ90" s="54"/>
      <c r="BA90" s="27">
        <v>18</v>
      </c>
      <c r="BB90" s="55">
        <v>33</v>
      </c>
      <c r="BC90" s="27" t="s">
        <v>167</v>
      </c>
      <c r="BD90" s="85">
        <f t="shared" si="61"/>
        <v>18</v>
      </c>
      <c r="BE90" s="51">
        <v>2</v>
      </c>
      <c r="BF90" s="56">
        <v>3.4</v>
      </c>
      <c r="BG90" s="56">
        <v>0.9</v>
      </c>
      <c r="BH90" s="86">
        <f t="shared" si="62"/>
        <v>3.4</v>
      </c>
      <c r="BI90" s="51">
        <v>2</v>
      </c>
      <c r="BJ90" s="56">
        <v>7</v>
      </c>
      <c r="BK90" s="56">
        <v>12</v>
      </c>
      <c r="BL90" s="56">
        <v>10</v>
      </c>
      <c r="BM90" s="86">
        <f t="shared" si="63"/>
        <v>7</v>
      </c>
      <c r="BN90" s="51">
        <v>2</v>
      </c>
      <c r="BO90" s="27">
        <v>1.5</v>
      </c>
      <c r="BP90" s="27">
        <v>2</v>
      </c>
      <c r="BQ90" s="27">
        <v>2</v>
      </c>
      <c r="BR90" s="27">
        <v>2</v>
      </c>
      <c r="BS90" s="27">
        <v>2</v>
      </c>
      <c r="BT90" s="27">
        <v>2.5</v>
      </c>
      <c r="BU90" s="27">
        <v>2</v>
      </c>
      <c r="BV90" s="27">
        <v>2.5</v>
      </c>
      <c r="BW90" s="27">
        <v>1.5</v>
      </c>
      <c r="BX90" s="27">
        <v>1.5</v>
      </c>
      <c r="BY90" s="27">
        <v>1.5</v>
      </c>
      <c r="BZ90" s="83">
        <f t="shared" si="64"/>
        <v>27</v>
      </c>
      <c r="CA90" s="84">
        <f t="shared" si="65"/>
        <v>27</v>
      </c>
    </row>
    <row r="91" spans="1:79" s="34" customFormat="1" ht="21" hidden="1">
      <c r="A91" s="46"/>
      <c r="B91" s="47"/>
      <c r="C91" s="48"/>
      <c r="D91" s="46"/>
      <c r="E91" s="46"/>
      <c r="F91" s="46"/>
      <c r="G91" s="46"/>
      <c r="H91" s="49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52"/>
      <c r="AY91" s="53" t="s">
        <v>85</v>
      </c>
      <c r="AZ91" s="54"/>
      <c r="BA91" s="27">
        <v>17.5</v>
      </c>
      <c r="BB91" s="55">
        <v>32.5</v>
      </c>
      <c r="BC91" s="27" t="s">
        <v>168</v>
      </c>
      <c r="BD91" s="85">
        <f t="shared" si="61"/>
        <v>17.5</v>
      </c>
      <c r="BE91" s="51">
        <v>2.5</v>
      </c>
      <c r="BF91" s="56">
        <v>3.4</v>
      </c>
      <c r="BG91" s="56">
        <v>0.9</v>
      </c>
      <c r="BH91" s="86">
        <f t="shared" si="62"/>
        <v>3.4</v>
      </c>
      <c r="BI91" s="51">
        <v>2</v>
      </c>
      <c r="BJ91" s="56">
        <v>6.8</v>
      </c>
      <c r="BK91" s="56">
        <v>11.5</v>
      </c>
      <c r="BL91" s="56">
        <v>8</v>
      </c>
      <c r="BM91" s="86">
        <f t="shared" si="63"/>
        <v>6.8</v>
      </c>
      <c r="BN91" s="51">
        <v>1.5</v>
      </c>
      <c r="BO91" s="27">
        <v>1</v>
      </c>
      <c r="BP91" s="27">
        <v>2.5</v>
      </c>
      <c r="BQ91" s="27">
        <v>1.5</v>
      </c>
      <c r="BR91" s="27">
        <v>2.5</v>
      </c>
      <c r="BS91" s="27">
        <v>1</v>
      </c>
      <c r="BT91" s="27">
        <v>3</v>
      </c>
      <c r="BU91" s="27">
        <v>2</v>
      </c>
      <c r="BV91" s="27">
        <v>3</v>
      </c>
      <c r="BW91" s="27">
        <v>2</v>
      </c>
      <c r="BX91" s="27">
        <v>1.5</v>
      </c>
      <c r="BY91" s="27">
        <v>1</v>
      </c>
      <c r="BZ91" s="83">
        <f t="shared" si="64"/>
        <v>27</v>
      </c>
      <c r="CA91" s="84">
        <f t="shared" si="65"/>
        <v>27</v>
      </c>
    </row>
    <row r="92" spans="1:79" s="34" customFormat="1" ht="21" hidden="1">
      <c r="A92" s="46"/>
      <c r="B92" s="47"/>
      <c r="C92" s="48"/>
      <c r="D92" s="46"/>
      <c r="E92" s="46"/>
      <c r="F92" s="46"/>
      <c r="G92" s="46"/>
      <c r="H92" s="49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52"/>
      <c r="AY92" s="53" t="s">
        <v>86</v>
      </c>
      <c r="AZ92" s="54"/>
      <c r="BA92" s="27">
        <v>19</v>
      </c>
      <c r="BB92" s="55">
        <v>34</v>
      </c>
      <c r="BC92" s="27" t="s">
        <v>165</v>
      </c>
      <c r="BD92" s="85">
        <f t="shared" si="61"/>
        <v>19</v>
      </c>
      <c r="BE92" s="51">
        <v>1</v>
      </c>
      <c r="BF92" s="56">
        <v>3.3</v>
      </c>
      <c r="BG92" s="56">
        <v>0.85</v>
      </c>
      <c r="BH92" s="86">
        <f t="shared" si="62"/>
        <v>3.3</v>
      </c>
      <c r="BI92" s="51">
        <v>1.5</v>
      </c>
      <c r="BJ92" s="56">
        <v>7</v>
      </c>
      <c r="BK92" s="56">
        <v>12</v>
      </c>
      <c r="BL92" s="56">
        <v>10</v>
      </c>
      <c r="BM92" s="86">
        <f t="shared" si="63"/>
        <v>7</v>
      </c>
      <c r="BN92" s="51">
        <v>2</v>
      </c>
      <c r="BO92" s="27">
        <v>1.5</v>
      </c>
      <c r="BP92" s="27">
        <v>2</v>
      </c>
      <c r="BQ92" s="27">
        <v>2</v>
      </c>
      <c r="BR92" s="27">
        <v>2.5</v>
      </c>
      <c r="BS92" s="27">
        <v>1.5</v>
      </c>
      <c r="BT92" s="27">
        <v>2.5</v>
      </c>
      <c r="BU92" s="27">
        <v>2.5</v>
      </c>
      <c r="BV92" s="27">
        <v>3.5</v>
      </c>
      <c r="BW92" s="27">
        <v>1.5</v>
      </c>
      <c r="BX92" s="27">
        <v>1.5</v>
      </c>
      <c r="BY92" s="27">
        <v>1.5</v>
      </c>
      <c r="BZ92" s="83">
        <f t="shared" si="64"/>
        <v>27</v>
      </c>
      <c r="CA92" s="84">
        <f t="shared" si="65"/>
        <v>27</v>
      </c>
    </row>
    <row r="93" spans="1:79" s="34" customFormat="1" ht="21" hidden="1">
      <c r="A93" s="46"/>
      <c r="B93" s="47"/>
      <c r="C93" s="48"/>
      <c r="D93" s="46"/>
      <c r="E93" s="46"/>
      <c r="F93" s="46"/>
      <c r="G93" s="46"/>
      <c r="H93" s="49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52"/>
      <c r="AY93" s="53" t="s">
        <v>83</v>
      </c>
      <c r="AZ93" s="54"/>
      <c r="BA93" s="27">
        <v>18.5</v>
      </c>
      <c r="BB93" s="55">
        <v>33.5</v>
      </c>
      <c r="BC93" s="27" t="s">
        <v>166</v>
      </c>
      <c r="BD93" s="85">
        <f t="shared" si="61"/>
        <v>18.5</v>
      </c>
      <c r="BE93" s="51">
        <v>1.5</v>
      </c>
      <c r="BF93" s="56">
        <v>3.4</v>
      </c>
      <c r="BG93" s="56">
        <v>0.9</v>
      </c>
      <c r="BH93" s="86">
        <f t="shared" si="62"/>
        <v>3.4</v>
      </c>
      <c r="BI93" s="51">
        <v>2</v>
      </c>
      <c r="BJ93" s="56">
        <v>7</v>
      </c>
      <c r="BK93" s="56">
        <v>12</v>
      </c>
      <c r="BL93" s="56">
        <v>10</v>
      </c>
      <c r="BM93" s="86">
        <f t="shared" si="63"/>
        <v>7</v>
      </c>
      <c r="BN93" s="51">
        <v>2</v>
      </c>
      <c r="BO93" s="27">
        <v>1.5</v>
      </c>
      <c r="BP93" s="27">
        <v>2</v>
      </c>
      <c r="BQ93" s="27">
        <v>1.5</v>
      </c>
      <c r="BR93" s="27">
        <v>2</v>
      </c>
      <c r="BS93" s="27">
        <v>1.5</v>
      </c>
      <c r="BT93" s="27">
        <v>2</v>
      </c>
      <c r="BU93" s="27">
        <v>2.5</v>
      </c>
      <c r="BV93" s="27">
        <v>3</v>
      </c>
      <c r="BW93" s="27">
        <v>3</v>
      </c>
      <c r="BX93" s="27">
        <v>2</v>
      </c>
      <c r="BY93" s="27">
        <v>1.5</v>
      </c>
      <c r="BZ93" s="83">
        <f t="shared" si="64"/>
        <v>28</v>
      </c>
      <c r="CA93" s="84">
        <f t="shared" si="65"/>
        <v>28</v>
      </c>
    </row>
    <row r="94" spans="1:79" s="34" customFormat="1" ht="21" hidden="1">
      <c r="A94" s="46"/>
      <c r="B94" s="47"/>
      <c r="C94" s="48"/>
      <c r="D94" s="46"/>
      <c r="E94" s="46"/>
      <c r="F94" s="46"/>
      <c r="G94" s="46"/>
      <c r="H94" s="49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52"/>
      <c r="AY94" s="53" t="s">
        <v>87</v>
      </c>
      <c r="AZ94" s="54"/>
      <c r="BA94" s="27">
        <v>18</v>
      </c>
      <c r="BB94" s="55">
        <v>33</v>
      </c>
      <c r="BC94" s="27" t="s">
        <v>167</v>
      </c>
      <c r="BD94" s="85">
        <f t="shared" si="61"/>
        <v>18</v>
      </c>
      <c r="BE94" s="51">
        <v>2</v>
      </c>
      <c r="BF94" s="56">
        <v>3.3</v>
      </c>
      <c r="BG94" s="56">
        <v>0.85</v>
      </c>
      <c r="BH94" s="86">
        <f t="shared" si="62"/>
        <v>3.3</v>
      </c>
      <c r="BI94" s="51">
        <v>1.5</v>
      </c>
      <c r="BJ94" s="56">
        <v>7.2</v>
      </c>
      <c r="BK94" s="56">
        <v>12.5</v>
      </c>
      <c r="BL94" s="56">
        <v>12.5</v>
      </c>
      <c r="BM94" s="86">
        <f t="shared" si="63"/>
        <v>7.2</v>
      </c>
      <c r="BN94" s="51">
        <v>2.5</v>
      </c>
      <c r="BO94" s="27">
        <v>2</v>
      </c>
      <c r="BP94" s="27">
        <v>2</v>
      </c>
      <c r="BQ94" s="27">
        <v>1.5</v>
      </c>
      <c r="BR94" s="27">
        <v>2.5</v>
      </c>
      <c r="BS94" s="27">
        <v>1</v>
      </c>
      <c r="BT94" s="27">
        <v>1.5</v>
      </c>
      <c r="BU94" s="27">
        <v>3</v>
      </c>
      <c r="BV94" s="27">
        <v>3</v>
      </c>
      <c r="BW94" s="27">
        <v>2.5</v>
      </c>
      <c r="BX94" s="27">
        <v>2</v>
      </c>
      <c r="BY94" s="27">
        <v>1</v>
      </c>
      <c r="BZ94" s="83">
        <f t="shared" si="64"/>
        <v>28</v>
      </c>
      <c r="CA94" s="84">
        <f t="shared" si="65"/>
        <v>28</v>
      </c>
    </row>
    <row r="95" spans="1:79" s="34" customFormat="1" ht="21" hidden="1">
      <c r="A95" s="46"/>
      <c r="B95" s="47"/>
      <c r="C95" s="48"/>
      <c r="D95" s="46"/>
      <c r="E95" s="46"/>
      <c r="F95" s="46"/>
      <c r="G95" s="46"/>
      <c r="H95" s="49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52"/>
      <c r="AY95" s="53" t="s">
        <v>88</v>
      </c>
      <c r="AZ95" s="54"/>
      <c r="BA95" s="27">
        <v>17.5</v>
      </c>
      <c r="BB95" s="55">
        <v>32.5</v>
      </c>
      <c r="BC95" s="27" t="s">
        <v>168</v>
      </c>
      <c r="BD95" s="85">
        <f t="shared" si="61"/>
        <v>17.5</v>
      </c>
      <c r="BE95" s="51">
        <v>2.5</v>
      </c>
      <c r="BF95" s="56">
        <v>3.4</v>
      </c>
      <c r="BG95" s="56">
        <v>0.9</v>
      </c>
      <c r="BH95" s="86">
        <f t="shared" si="62"/>
        <v>3.4</v>
      </c>
      <c r="BI95" s="51">
        <v>2</v>
      </c>
      <c r="BJ95" s="56">
        <v>6.8</v>
      </c>
      <c r="BK95" s="56">
        <v>11.5</v>
      </c>
      <c r="BL95" s="56">
        <v>8</v>
      </c>
      <c r="BM95" s="86">
        <f t="shared" si="63"/>
        <v>6.8</v>
      </c>
      <c r="BN95" s="51">
        <v>1.5</v>
      </c>
      <c r="BO95" s="27">
        <v>1.5</v>
      </c>
      <c r="BP95" s="27">
        <v>2.5</v>
      </c>
      <c r="BQ95" s="27">
        <v>2</v>
      </c>
      <c r="BR95" s="27">
        <v>2</v>
      </c>
      <c r="BS95" s="27">
        <v>1.5</v>
      </c>
      <c r="BT95" s="27">
        <v>1.5</v>
      </c>
      <c r="BU95" s="27">
        <v>2</v>
      </c>
      <c r="BV95" s="27">
        <v>2.5</v>
      </c>
      <c r="BW95" s="27">
        <v>2</v>
      </c>
      <c r="BX95" s="27">
        <v>2.5</v>
      </c>
      <c r="BY95" s="27">
        <v>2</v>
      </c>
      <c r="BZ95" s="83">
        <f t="shared" si="64"/>
        <v>28</v>
      </c>
      <c r="CA95" s="84">
        <f t="shared" si="65"/>
        <v>28</v>
      </c>
    </row>
    <row r="96" spans="1:79" s="34" customFormat="1" ht="21" hidden="1">
      <c r="A96" s="46"/>
      <c r="B96" s="47"/>
      <c r="C96" s="48"/>
      <c r="D96" s="46"/>
      <c r="E96" s="46"/>
      <c r="F96" s="46"/>
      <c r="G96" s="46"/>
      <c r="H96" s="49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52"/>
      <c r="AY96" s="53" t="s">
        <v>84</v>
      </c>
      <c r="AZ96" s="54"/>
      <c r="BA96" s="27">
        <v>18</v>
      </c>
      <c r="BB96" s="55">
        <v>33</v>
      </c>
      <c r="BC96" s="27" t="s">
        <v>167</v>
      </c>
      <c r="BD96" s="85">
        <f t="shared" si="61"/>
        <v>18</v>
      </c>
      <c r="BE96" s="51">
        <v>2</v>
      </c>
      <c r="BF96" s="56">
        <v>3.5</v>
      </c>
      <c r="BG96" s="56">
        <v>0.95</v>
      </c>
      <c r="BH96" s="86">
        <f t="shared" si="62"/>
        <v>3.5</v>
      </c>
      <c r="BI96" s="51">
        <v>2.5</v>
      </c>
      <c r="BJ96" s="56">
        <v>6.8</v>
      </c>
      <c r="BK96" s="56">
        <v>11.5</v>
      </c>
      <c r="BL96" s="56">
        <v>8</v>
      </c>
      <c r="BM96" s="86">
        <f t="shared" si="63"/>
        <v>6.8</v>
      </c>
      <c r="BN96" s="51">
        <v>1.5</v>
      </c>
      <c r="BO96" s="27">
        <v>2</v>
      </c>
      <c r="BP96" s="27">
        <v>2</v>
      </c>
      <c r="BQ96" s="27">
        <v>1.5</v>
      </c>
      <c r="BR96" s="27">
        <v>2</v>
      </c>
      <c r="BS96" s="27">
        <v>1.5</v>
      </c>
      <c r="BT96" s="27">
        <v>2.5</v>
      </c>
      <c r="BU96" s="27">
        <v>3</v>
      </c>
      <c r="BV96" s="27">
        <v>2.5</v>
      </c>
      <c r="BW96" s="27">
        <v>2.5</v>
      </c>
      <c r="BX96" s="27">
        <v>1.5</v>
      </c>
      <c r="BY96" s="27">
        <v>2</v>
      </c>
      <c r="BZ96" s="83">
        <f t="shared" si="64"/>
        <v>29</v>
      </c>
      <c r="CA96" s="84">
        <f t="shared" si="65"/>
        <v>29</v>
      </c>
    </row>
    <row r="97" spans="1:79" s="34" customFormat="1" ht="21" hidden="1">
      <c r="A97" s="46"/>
      <c r="B97" s="47"/>
      <c r="C97" s="48"/>
      <c r="D97" s="46"/>
      <c r="E97" s="46"/>
      <c r="F97" s="46"/>
      <c r="G97" s="46"/>
      <c r="H97" s="49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52"/>
      <c r="AY97" s="53" t="s">
        <v>89</v>
      </c>
      <c r="AZ97" s="54"/>
      <c r="BA97" s="27">
        <v>18.5</v>
      </c>
      <c r="BB97" s="55">
        <v>33.5</v>
      </c>
      <c r="BC97" s="27" t="s">
        <v>166</v>
      </c>
      <c r="BD97" s="85">
        <f t="shared" si="61"/>
        <v>18.5</v>
      </c>
      <c r="BE97" s="51">
        <v>1.5</v>
      </c>
      <c r="BF97" s="56">
        <v>3.4</v>
      </c>
      <c r="BG97" s="56">
        <v>0.9</v>
      </c>
      <c r="BH97" s="86">
        <f t="shared" si="62"/>
        <v>3.4</v>
      </c>
      <c r="BI97" s="51">
        <v>2</v>
      </c>
      <c r="BJ97" s="56">
        <v>7.2</v>
      </c>
      <c r="BK97" s="56">
        <v>12.5</v>
      </c>
      <c r="BL97" s="56">
        <v>12.5</v>
      </c>
      <c r="BM97" s="86">
        <f t="shared" si="63"/>
        <v>7.2</v>
      </c>
      <c r="BN97" s="51">
        <v>2.5</v>
      </c>
      <c r="BO97" s="27">
        <v>1.5</v>
      </c>
      <c r="BP97" s="27">
        <v>2</v>
      </c>
      <c r="BQ97" s="27">
        <v>1</v>
      </c>
      <c r="BR97" s="27">
        <v>2.5</v>
      </c>
      <c r="BS97" s="27">
        <v>1</v>
      </c>
      <c r="BT97" s="27">
        <v>2.5</v>
      </c>
      <c r="BU97" s="27">
        <v>3</v>
      </c>
      <c r="BV97" s="27">
        <v>2.5</v>
      </c>
      <c r="BW97" s="27">
        <v>3</v>
      </c>
      <c r="BX97" s="27">
        <v>2</v>
      </c>
      <c r="BY97" s="27">
        <v>2</v>
      </c>
      <c r="BZ97" s="83">
        <f t="shared" si="64"/>
        <v>29</v>
      </c>
      <c r="CA97" s="84">
        <f t="shared" si="65"/>
        <v>29</v>
      </c>
    </row>
    <row r="98" spans="1:79" s="34" customFormat="1" ht="21" hidden="1">
      <c r="A98" s="46"/>
      <c r="B98" s="47"/>
      <c r="C98" s="48"/>
      <c r="D98" s="46"/>
      <c r="E98" s="46"/>
      <c r="F98" s="46"/>
      <c r="G98" s="46"/>
      <c r="H98" s="49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52"/>
      <c r="AY98" s="53" t="s">
        <v>90</v>
      </c>
      <c r="AZ98" s="54"/>
      <c r="BA98" s="27">
        <v>17.5</v>
      </c>
      <c r="BB98" s="55">
        <v>32.5</v>
      </c>
      <c r="BC98" s="27" t="s">
        <v>168</v>
      </c>
      <c r="BD98" s="85">
        <f t="shared" si="61"/>
        <v>17.5</v>
      </c>
      <c r="BE98" s="51">
        <v>2.5</v>
      </c>
      <c r="BF98" s="56">
        <v>3.3</v>
      </c>
      <c r="BG98" s="56">
        <v>0.85</v>
      </c>
      <c r="BH98" s="86">
        <f t="shared" si="62"/>
        <v>3.3</v>
      </c>
      <c r="BI98" s="51">
        <v>1.5</v>
      </c>
      <c r="BJ98" s="56">
        <v>7</v>
      </c>
      <c r="BK98" s="56">
        <v>12</v>
      </c>
      <c r="BL98" s="56">
        <v>10</v>
      </c>
      <c r="BM98" s="86">
        <f t="shared" si="63"/>
        <v>7</v>
      </c>
      <c r="BN98" s="51">
        <v>2</v>
      </c>
      <c r="BO98" s="27">
        <v>2</v>
      </c>
      <c r="BP98" s="27">
        <v>2</v>
      </c>
      <c r="BQ98" s="27">
        <v>1.5</v>
      </c>
      <c r="BR98" s="27">
        <v>2</v>
      </c>
      <c r="BS98" s="27">
        <v>1.5</v>
      </c>
      <c r="BT98" s="27">
        <v>2</v>
      </c>
      <c r="BU98" s="27">
        <v>2.5</v>
      </c>
      <c r="BV98" s="27">
        <v>3</v>
      </c>
      <c r="BW98" s="27">
        <v>3.5</v>
      </c>
      <c r="BX98" s="27">
        <v>2</v>
      </c>
      <c r="BY98" s="27">
        <v>1</v>
      </c>
      <c r="BZ98" s="83">
        <f t="shared" si="64"/>
        <v>29</v>
      </c>
      <c r="CA98" s="84">
        <f t="shared" si="65"/>
        <v>29</v>
      </c>
    </row>
    <row r="99" spans="1:79" s="34" customFormat="1" ht="21" hidden="1">
      <c r="A99" s="46"/>
      <c r="B99" s="47"/>
      <c r="C99" s="48"/>
      <c r="D99" s="46"/>
      <c r="E99" s="46"/>
      <c r="F99" s="46"/>
      <c r="G99" s="46"/>
      <c r="H99" s="49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52"/>
      <c r="AY99" s="53" t="s">
        <v>91</v>
      </c>
      <c r="AZ99" s="54"/>
      <c r="BA99" s="27">
        <v>18</v>
      </c>
      <c r="BB99" s="55">
        <v>33</v>
      </c>
      <c r="BC99" s="27" t="s">
        <v>167</v>
      </c>
      <c r="BD99" s="85">
        <f t="shared" si="61"/>
        <v>18</v>
      </c>
      <c r="BE99" s="51">
        <v>2</v>
      </c>
      <c r="BF99" s="56">
        <v>3.4</v>
      </c>
      <c r="BG99" s="56">
        <v>0.9</v>
      </c>
      <c r="BH99" s="86">
        <f t="shared" si="62"/>
        <v>3.4</v>
      </c>
      <c r="BI99" s="51">
        <v>2</v>
      </c>
      <c r="BJ99" s="56">
        <v>7</v>
      </c>
      <c r="BK99" s="56">
        <v>12</v>
      </c>
      <c r="BL99" s="56">
        <v>10</v>
      </c>
      <c r="BM99" s="86">
        <f t="shared" si="63"/>
        <v>7</v>
      </c>
      <c r="BN99" s="51">
        <v>2</v>
      </c>
      <c r="BO99" s="27">
        <v>1.5</v>
      </c>
      <c r="BP99" s="27">
        <v>2.5</v>
      </c>
      <c r="BQ99" s="27">
        <v>1.5</v>
      </c>
      <c r="BR99" s="27">
        <v>2</v>
      </c>
      <c r="BS99" s="27">
        <v>1.5</v>
      </c>
      <c r="BT99" s="27">
        <v>2.5</v>
      </c>
      <c r="BU99" s="27">
        <v>2</v>
      </c>
      <c r="BV99" s="27">
        <v>3.5</v>
      </c>
      <c r="BW99" s="27">
        <v>3</v>
      </c>
      <c r="BX99" s="27">
        <v>2.5</v>
      </c>
      <c r="BY99" s="27">
        <v>1.5</v>
      </c>
      <c r="BZ99" s="83">
        <f t="shared" si="64"/>
        <v>30</v>
      </c>
      <c r="CA99" s="84">
        <f t="shared" si="65"/>
        <v>30</v>
      </c>
    </row>
    <row r="100" spans="1:79" s="34" customFormat="1" ht="21" hidden="1">
      <c r="A100" s="46"/>
      <c r="B100" s="47"/>
      <c r="C100" s="48"/>
      <c r="D100" s="46"/>
      <c r="E100" s="46"/>
      <c r="F100" s="46"/>
      <c r="G100" s="46"/>
      <c r="H100" s="49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52"/>
      <c r="AY100" s="53" t="s">
        <v>92</v>
      </c>
      <c r="AZ100" s="54"/>
      <c r="BA100" s="27">
        <v>17</v>
      </c>
      <c r="BB100" s="55">
        <v>32</v>
      </c>
      <c r="BC100" s="27" t="s">
        <v>169</v>
      </c>
      <c r="BD100" s="85">
        <f t="shared" si="61"/>
        <v>17</v>
      </c>
      <c r="BE100" s="51">
        <v>3</v>
      </c>
      <c r="BF100" s="56">
        <v>3.3</v>
      </c>
      <c r="BG100" s="56">
        <v>0.85</v>
      </c>
      <c r="BH100" s="86">
        <f t="shared" si="62"/>
        <v>3.3</v>
      </c>
      <c r="BI100" s="51">
        <v>1.5</v>
      </c>
      <c r="BJ100" s="56">
        <v>7.2</v>
      </c>
      <c r="BK100" s="56">
        <v>12.5</v>
      </c>
      <c r="BL100" s="56">
        <v>12.5</v>
      </c>
      <c r="BM100" s="86">
        <f t="shared" si="63"/>
        <v>7.2</v>
      </c>
      <c r="BN100" s="51">
        <v>2.5</v>
      </c>
      <c r="BO100" s="27">
        <v>2</v>
      </c>
      <c r="BP100" s="27">
        <v>2</v>
      </c>
      <c r="BQ100" s="27">
        <v>1.5</v>
      </c>
      <c r="BR100" s="27">
        <v>2</v>
      </c>
      <c r="BS100" s="27">
        <v>1.5</v>
      </c>
      <c r="BT100" s="27">
        <v>2.5</v>
      </c>
      <c r="BU100" s="27">
        <v>2</v>
      </c>
      <c r="BV100" s="27">
        <v>3.5</v>
      </c>
      <c r="BW100" s="27">
        <v>3</v>
      </c>
      <c r="BX100" s="27">
        <v>2</v>
      </c>
      <c r="BY100" s="27">
        <v>1</v>
      </c>
      <c r="BZ100" s="83">
        <f t="shared" si="64"/>
        <v>30</v>
      </c>
      <c r="CA100" s="84">
        <f t="shared" si="65"/>
        <v>30</v>
      </c>
    </row>
    <row r="101" spans="1:79" s="34" customFormat="1" ht="21" hidden="1">
      <c r="A101" s="46"/>
      <c r="B101" s="47"/>
      <c r="C101" s="48"/>
      <c r="D101" s="46"/>
      <c r="E101" s="46"/>
      <c r="F101" s="46"/>
      <c r="G101" s="46"/>
      <c r="H101" s="49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52"/>
      <c r="AY101" s="53" t="s">
        <v>93</v>
      </c>
      <c r="AZ101" s="54"/>
      <c r="BA101" s="27">
        <v>17.5</v>
      </c>
      <c r="BB101" s="55">
        <v>32.5</v>
      </c>
      <c r="BC101" s="27" t="s">
        <v>168</v>
      </c>
      <c r="BD101" s="85">
        <f t="shared" si="61"/>
        <v>17.5</v>
      </c>
      <c r="BE101" s="51">
        <v>2.5</v>
      </c>
      <c r="BF101" s="56">
        <v>3.6</v>
      </c>
      <c r="BG101" s="56">
        <v>1</v>
      </c>
      <c r="BH101" s="86">
        <f t="shared" si="62"/>
        <v>3.6</v>
      </c>
      <c r="BI101" s="51">
        <v>3</v>
      </c>
      <c r="BJ101" s="56">
        <v>6.8</v>
      </c>
      <c r="BK101" s="56">
        <v>11.5</v>
      </c>
      <c r="BL101" s="56">
        <v>8</v>
      </c>
      <c r="BM101" s="86">
        <f t="shared" si="63"/>
        <v>6.8</v>
      </c>
      <c r="BN101" s="51">
        <v>1.5</v>
      </c>
      <c r="BO101" s="27">
        <v>1.5</v>
      </c>
      <c r="BP101" s="27">
        <v>2.5</v>
      </c>
      <c r="BQ101" s="27">
        <v>1</v>
      </c>
      <c r="BR101" s="27">
        <v>2.5</v>
      </c>
      <c r="BS101" s="27">
        <v>1.5</v>
      </c>
      <c r="BT101" s="27">
        <v>2</v>
      </c>
      <c r="BU101" s="27">
        <v>2.5</v>
      </c>
      <c r="BV101" s="27">
        <v>3</v>
      </c>
      <c r="BW101" s="27">
        <v>3.5</v>
      </c>
      <c r="BX101" s="27">
        <v>2</v>
      </c>
      <c r="BY101" s="27">
        <v>1</v>
      </c>
      <c r="BZ101" s="83">
        <f t="shared" si="64"/>
        <v>30</v>
      </c>
      <c r="CA101" s="84">
        <f t="shared" si="65"/>
        <v>30</v>
      </c>
    </row>
    <row r="102" spans="1:79" s="34" customFormat="1" ht="21" hidden="1">
      <c r="A102" s="46"/>
      <c r="B102" s="47"/>
      <c r="C102" s="48"/>
      <c r="D102" s="46"/>
      <c r="E102" s="46"/>
      <c r="F102" s="46"/>
      <c r="G102" s="46"/>
      <c r="H102" s="49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52"/>
      <c r="AY102" s="53" t="s">
        <v>94</v>
      </c>
      <c r="AZ102" s="54"/>
      <c r="BA102" s="27">
        <v>18</v>
      </c>
      <c r="BB102" s="55">
        <v>33</v>
      </c>
      <c r="BC102" s="27" t="s">
        <v>167</v>
      </c>
      <c r="BD102" s="85">
        <f t="shared" si="61"/>
        <v>18</v>
      </c>
      <c r="BE102" s="51">
        <v>2</v>
      </c>
      <c r="BF102" s="56">
        <v>3.5</v>
      </c>
      <c r="BG102" s="56">
        <v>0.95</v>
      </c>
      <c r="BH102" s="86">
        <f t="shared" si="62"/>
        <v>3.5</v>
      </c>
      <c r="BI102" s="51">
        <v>2.5</v>
      </c>
      <c r="BJ102" s="56">
        <v>6.8</v>
      </c>
      <c r="BK102" s="56">
        <v>11.5</v>
      </c>
      <c r="BL102" s="56">
        <v>8</v>
      </c>
      <c r="BM102" s="86">
        <f t="shared" si="63"/>
        <v>6.8</v>
      </c>
      <c r="BN102" s="51">
        <v>1.5</v>
      </c>
      <c r="BO102" s="27">
        <v>2</v>
      </c>
      <c r="BP102" s="27">
        <v>2.5</v>
      </c>
      <c r="BQ102" s="27">
        <v>1.5</v>
      </c>
      <c r="BR102" s="27">
        <v>2</v>
      </c>
      <c r="BS102" s="27">
        <v>2</v>
      </c>
      <c r="BT102" s="27">
        <v>2.5</v>
      </c>
      <c r="BU102" s="27">
        <v>3</v>
      </c>
      <c r="BV102" s="27">
        <v>3</v>
      </c>
      <c r="BW102" s="27">
        <v>3</v>
      </c>
      <c r="BX102" s="27">
        <v>2</v>
      </c>
      <c r="BY102" s="27">
        <v>1.5</v>
      </c>
      <c r="BZ102" s="83">
        <f t="shared" si="64"/>
        <v>31</v>
      </c>
      <c r="CA102" s="84">
        <f t="shared" si="65"/>
        <v>31</v>
      </c>
    </row>
    <row r="103" spans="1:79" s="34" customFormat="1" ht="21" hidden="1">
      <c r="A103" s="46"/>
      <c r="B103" s="47"/>
      <c r="C103" s="48"/>
      <c r="D103" s="46"/>
      <c r="E103" s="46"/>
      <c r="F103" s="46"/>
      <c r="G103" s="46"/>
      <c r="H103" s="49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52"/>
      <c r="AY103" s="53" t="s">
        <v>95</v>
      </c>
      <c r="AZ103" s="54"/>
      <c r="BA103" s="27">
        <v>17.5</v>
      </c>
      <c r="BB103" s="55">
        <v>32.5</v>
      </c>
      <c r="BC103" s="27" t="s">
        <v>168</v>
      </c>
      <c r="BD103" s="85">
        <f t="shared" si="61"/>
        <v>17.5</v>
      </c>
      <c r="BE103" s="51">
        <v>2.5</v>
      </c>
      <c r="BF103" s="56">
        <v>3.4</v>
      </c>
      <c r="BG103" s="56">
        <v>0.9</v>
      </c>
      <c r="BH103" s="86">
        <f t="shared" si="62"/>
        <v>3.4</v>
      </c>
      <c r="BI103" s="51">
        <v>2</v>
      </c>
      <c r="BJ103" s="56">
        <v>7.2</v>
      </c>
      <c r="BK103" s="56">
        <v>12.5</v>
      </c>
      <c r="BL103" s="56">
        <v>12.5</v>
      </c>
      <c r="BM103" s="86">
        <f t="shared" si="63"/>
        <v>7.2</v>
      </c>
      <c r="BN103" s="51">
        <v>2.5</v>
      </c>
      <c r="BO103" s="27">
        <v>1.5</v>
      </c>
      <c r="BP103" s="27">
        <v>2</v>
      </c>
      <c r="BQ103" s="27">
        <v>1.5</v>
      </c>
      <c r="BR103" s="27">
        <v>2</v>
      </c>
      <c r="BS103" s="27">
        <v>1.5</v>
      </c>
      <c r="BT103" s="27">
        <v>2</v>
      </c>
      <c r="BU103" s="27">
        <v>2.5</v>
      </c>
      <c r="BV103" s="27">
        <v>3.5</v>
      </c>
      <c r="BW103" s="27">
        <v>3.5</v>
      </c>
      <c r="BX103" s="27">
        <v>2</v>
      </c>
      <c r="BY103" s="27">
        <v>2</v>
      </c>
      <c r="BZ103" s="83">
        <f t="shared" si="64"/>
        <v>31</v>
      </c>
      <c r="CA103" s="84">
        <f t="shared" si="65"/>
        <v>31</v>
      </c>
    </row>
    <row r="104" spans="1:79" s="34" customFormat="1" ht="21" hidden="1">
      <c r="A104" s="46"/>
      <c r="B104" s="47"/>
      <c r="C104" s="48"/>
      <c r="D104" s="46"/>
      <c r="E104" s="46"/>
      <c r="F104" s="46"/>
      <c r="G104" s="46"/>
      <c r="H104" s="49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52"/>
      <c r="AY104" s="53" t="s">
        <v>96</v>
      </c>
      <c r="AZ104" s="54"/>
      <c r="BA104" s="27">
        <v>18.5</v>
      </c>
      <c r="BB104" s="55">
        <v>33.5</v>
      </c>
      <c r="BC104" s="27" t="s">
        <v>166</v>
      </c>
      <c r="BD104" s="85">
        <f t="shared" si="61"/>
        <v>18.5</v>
      </c>
      <c r="BE104" s="51">
        <v>1.5</v>
      </c>
      <c r="BF104" s="56">
        <v>3.4</v>
      </c>
      <c r="BG104" s="56">
        <v>0.9</v>
      </c>
      <c r="BH104" s="86">
        <f t="shared" si="62"/>
        <v>3.4</v>
      </c>
      <c r="BI104" s="51">
        <v>2</v>
      </c>
      <c r="BJ104" s="56">
        <v>7</v>
      </c>
      <c r="BK104" s="56">
        <v>12</v>
      </c>
      <c r="BL104" s="56">
        <v>10</v>
      </c>
      <c r="BM104" s="86">
        <f t="shared" si="63"/>
        <v>7</v>
      </c>
      <c r="BN104" s="51">
        <v>2</v>
      </c>
      <c r="BO104" s="27">
        <v>2</v>
      </c>
      <c r="BP104" s="27">
        <v>2.5</v>
      </c>
      <c r="BQ104" s="27">
        <v>1</v>
      </c>
      <c r="BR104" s="27">
        <v>2.5</v>
      </c>
      <c r="BS104" s="27">
        <v>1.5</v>
      </c>
      <c r="BT104" s="27">
        <v>2.5</v>
      </c>
      <c r="BU104" s="27">
        <v>3.5</v>
      </c>
      <c r="BV104" s="27">
        <v>3</v>
      </c>
      <c r="BW104" s="27">
        <v>3</v>
      </c>
      <c r="BX104" s="27">
        <v>2.5</v>
      </c>
      <c r="BY104" s="27">
        <v>1.5</v>
      </c>
      <c r="BZ104" s="83">
        <f t="shared" si="64"/>
        <v>31</v>
      </c>
      <c r="CA104" s="84">
        <f t="shared" si="65"/>
        <v>31</v>
      </c>
    </row>
    <row r="105" spans="1:79" s="34" customFormat="1" ht="21" hidden="1">
      <c r="A105" s="46"/>
      <c r="B105" s="47"/>
      <c r="C105" s="48"/>
      <c r="D105" s="46"/>
      <c r="E105" s="46"/>
      <c r="F105" s="46"/>
      <c r="G105" s="46"/>
      <c r="H105" s="49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52"/>
      <c r="AY105" s="53" t="s">
        <v>97</v>
      </c>
      <c r="AZ105" s="54"/>
      <c r="BA105" s="27">
        <v>18</v>
      </c>
      <c r="BB105" s="55">
        <v>33</v>
      </c>
      <c r="BC105" s="27" t="s">
        <v>167</v>
      </c>
      <c r="BD105" s="85">
        <f t="shared" si="61"/>
        <v>18</v>
      </c>
      <c r="BE105" s="51">
        <v>2</v>
      </c>
      <c r="BF105" s="56">
        <v>3.5</v>
      </c>
      <c r="BG105" s="56">
        <v>0.95</v>
      </c>
      <c r="BH105" s="86">
        <f t="shared" si="62"/>
        <v>3.5</v>
      </c>
      <c r="BI105" s="51">
        <v>2.5</v>
      </c>
      <c r="BJ105" s="56">
        <v>7.4</v>
      </c>
      <c r="BK105" s="56">
        <v>13</v>
      </c>
      <c r="BL105" s="56">
        <v>15</v>
      </c>
      <c r="BM105" s="86">
        <f t="shared" si="63"/>
        <v>7.4</v>
      </c>
      <c r="BN105" s="51">
        <v>3</v>
      </c>
      <c r="BO105" s="27">
        <v>1.5</v>
      </c>
      <c r="BP105" s="27">
        <v>2</v>
      </c>
      <c r="BQ105" s="27">
        <v>1.5</v>
      </c>
      <c r="BR105" s="27">
        <v>2</v>
      </c>
      <c r="BS105" s="27">
        <v>2</v>
      </c>
      <c r="BT105" s="27">
        <v>2</v>
      </c>
      <c r="BU105" s="27">
        <v>3</v>
      </c>
      <c r="BV105" s="27">
        <v>3.5</v>
      </c>
      <c r="BW105" s="27">
        <v>3.5</v>
      </c>
      <c r="BX105" s="27">
        <v>2.5</v>
      </c>
      <c r="BY105" s="27">
        <v>1</v>
      </c>
      <c r="BZ105" s="83">
        <f t="shared" si="64"/>
        <v>32</v>
      </c>
      <c r="CA105" s="84">
        <f t="shared" si="65"/>
        <v>32</v>
      </c>
    </row>
    <row r="106" spans="1:79" s="34" customFormat="1" ht="21" hidden="1">
      <c r="A106" s="46"/>
      <c r="B106" s="47"/>
      <c r="C106" s="48"/>
      <c r="D106" s="46"/>
      <c r="E106" s="46"/>
      <c r="F106" s="46"/>
      <c r="G106" s="46"/>
      <c r="H106" s="49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52"/>
      <c r="AY106" s="53" t="s">
        <v>98</v>
      </c>
      <c r="AZ106" s="54"/>
      <c r="BA106" s="27">
        <v>17</v>
      </c>
      <c r="BB106" s="55">
        <v>32</v>
      </c>
      <c r="BC106" s="27" t="s">
        <v>169</v>
      </c>
      <c r="BD106" s="85">
        <f t="shared" si="61"/>
        <v>17</v>
      </c>
      <c r="BE106" s="51">
        <v>3</v>
      </c>
      <c r="BF106" s="56">
        <v>3.4</v>
      </c>
      <c r="BG106" s="56">
        <v>0.9</v>
      </c>
      <c r="BH106" s="86">
        <f t="shared" si="62"/>
        <v>3.4</v>
      </c>
      <c r="BI106" s="51">
        <v>2</v>
      </c>
      <c r="BJ106" s="56">
        <v>7.2</v>
      </c>
      <c r="BK106" s="56">
        <v>12.5</v>
      </c>
      <c r="BL106" s="56">
        <v>12.5</v>
      </c>
      <c r="BM106" s="86">
        <f t="shared" si="63"/>
        <v>7.2</v>
      </c>
      <c r="BN106" s="51">
        <v>2.5</v>
      </c>
      <c r="BO106" s="27">
        <v>1</v>
      </c>
      <c r="BP106" s="27">
        <v>2.5</v>
      </c>
      <c r="BQ106" s="27">
        <v>1.5</v>
      </c>
      <c r="BR106" s="27">
        <v>2.5</v>
      </c>
      <c r="BS106" s="27">
        <v>2</v>
      </c>
      <c r="BT106" s="27">
        <v>2</v>
      </c>
      <c r="BU106" s="27">
        <v>2.5</v>
      </c>
      <c r="BV106" s="27">
        <v>4</v>
      </c>
      <c r="BW106" s="27">
        <v>3.5</v>
      </c>
      <c r="BX106" s="27">
        <v>1.5</v>
      </c>
      <c r="BY106" s="27">
        <v>1.5</v>
      </c>
      <c r="BZ106" s="83">
        <f t="shared" si="64"/>
        <v>32</v>
      </c>
      <c r="CA106" s="84">
        <f t="shared" si="65"/>
        <v>32</v>
      </c>
    </row>
    <row r="107" spans="1:79" s="34" customFormat="1" ht="21" hidden="1">
      <c r="A107" s="46"/>
      <c r="B107" s="47"/>
      <c r="C107" s="48"/>
      <c r="D107" s="46"/>
      <c r="E107" s="46"/>
      <c r="F107" s="46"/>
      <c r="G107" s="46"/>
      <c r="H107" s="49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52"/>
      <c r="AY107" s="53" t="s">
        <v>99</v>
      </c>
      <c r="AZ107" s="54"/>
      <c r="BA107" s="27">
        <v>17.5</v>
      </c>
      <c r="BB107" s="55">
        <v>32.5</v>
      </c>
      <c r="BC107" s="27" t="s">
        <v>168</v>
      </c>
      <c r="BD107" s="85">
        <f t="shared" si="61"/>
        <v>17.5</v>
      </c>
      <c r="BE107" s="51">
        <v>2.5</v>
      </c>
      <c r="BF107" s="56">
        <v>3.6</v>
      </c>
      <c r="BG107" s="56">
        <v>1</v>
      </c>
      <c r="BH107" s="86">
        <f t="shared" si="62"/>
        <v>3.6</v>
      </c>
      <c r="BI107" s="51">
        <v>3</v>
      </c>
      <c r="BJ107" s="56">
        <v>7</v>
      </c>
      <c r="BK107" s="56">
        <v>12</v>
      </c>
      <c r="BL107" s="56">
        <v>10</v>
      </c>
      <c r="BM107" s="86">
        <f t="shared" si="63"/>
        <v>7</v>
      </c>
      <c r="BN107" s="51">
        <v>2</v>
      </c>
      <c r="BO107" s="27">
        <v>1.5</v>
      </c>
      <c r="BP107" s="27">
        <v>2</v>
      </c>
      <c r="BQ107" s="27">
        <v>2</v>
      </c>
      <c r="BR107" s="27">
        <v>2</v>
      </c>
      <c r="BS107" s="27">
        <v>1.5</v>
      </c>
      <c r="BT107" s="27">
        <v>2.5</v>
      </c>
      <c r="BU107" s="27">
        <v>2.5</v>
      </c>
      <c r="BV107" s="27">
        <v>3.5</v>
      </c>
      <c r="BW107" s="27">
        <v>3</v>
      </c>
      <c r="BX107" s="27">
        <v>2</v>
      </c>
      <c r="BY107" s="27">
        <v>2</v>
      </c>
      <c r="BZ107" s="83">
        <f t="shared" si="64"/>
        <v>32</v>
      </c>
      <c r="CA107" s="84">
        <f t="shared" si="65"/>
        <v>32</v>
      </c>
    </row>
    <row r="108" spans="1:79" s="34" customFormat="1" ht="21" hidden="1">
      <c r="A108" s="46"/>
      <c r="B108" s="47"/>
      <c r="C108" s="48"/>
      <c r="D108" s="46"/>
      <c r="E108" s="46"/>
      <c r="F108" s="46"/>
      <c r="G108" s="46"/>
      <c r="H108" s="49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52"/>
      <c r="AY108" s="53" t="s">
        <v>100</v>
      </c>
      <c r="AZ108" s="54"/>
      <c r="BA108" s="27">
        <v>18</v>
      </c>
      <c r="BB108" s="55">
        <v>33</v>
      </c>
      <c r="BC108" s="27" t="s">
        <v>167</v>
      </c>
      <c r="BD108" s="85">
        <f t="shared" si="61"/>
        <v>18</v>
      </c>
      <c r="BE108" s="51">
        <v>2</v>
      </c>
      <c r="BF108" s="56">
        <v>3.5</v>
      </c>
      <c r="BG108" s="56">
        <v>0.95</v>
      </c>
      <c r="BH108" s="86">
        <f t="shared" si="62"/>
        <v>3.5</v>
      </c>
      <c r="BI108" s="51">
        <v>2.5</v>
      </c>
      <c r="BJ108" s="56">
        <v>7.4</v>
      </c>
      <c r="BK108" s="56">
        <v>13</v>
      </c>
      <c r="BL108" s="56">
        <v>15</v>
      </c>
      <c r="BM108" s="86">
        <f t="shared" si="63"/>
        <v>7.4</v>
      </c>
      <c r="BN108" s="51">
        <v>3</v>
      </c>
      <c r="BO108" s="27">
        <v>2</v>
      </c>
      <c r="BP108" s="27">
        <v>2</v>
      </c>
      <c r="BQ108" s="27">
        <v>1.5</v>
      </c>
      <c r="BR108" s="27">
        <v>2.5</v>
      </c>
      <c r="BS108" s="27">
        <v>2</v>
      </c>
      <c r="BT108" s="27">
        <v>2</v>
      </c>
      <c r="BU108" s="27">
        <v>3</v>
      </c>
      <c r="BV108" s="27">
        <v>3.5</v>
      </c>
      <c r="BW108" s="27">
        <v>3.5</v>
      </c>
      <c r="BX108" s="27">
        <v>2.5</v>
      </c>
      <c r="BY108" s="27">
        <v>1</v>
      </c>
      <c r="BZ108" s="83">
        <f t="shared" si="64"/>
        <v>33</v>
      </c>
      <c r="CA108" s="84">
        <f t="shared" si="65"/>
        <v>33</v>
      </c>
    </row>
    <row r="109" spans="1:79" s="34" customFormat="1" ht="21" hidden="1">
      <c r="A109" s="46"/>
      <c r="B109" s="47"/>
      <c r="C109" s="48"/>
      <c r="D109" s="46"/>
      <c r="E109" s="46"/>
      <c r="F109" s="46"/>
      <c r="G109" s="46"/>
      <c r="H109" s="49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52"/>
      <c r="AY109" s="53" t="s">
        <v>101</v>
      </c>
      <c r="AZ109" s="54"/>
      <c r="BA109" s="27">
        <v>17</v>
      </c>
      <c r="BB109" s="55">
        <v>32</v>
      </c>
      <c r="BC109" s="27" t="s">
        <v>169</v>
      </c>
      <c r="BD109" s="85">
        <f t="shared" si="61"/>
        <v>17</v>
      </c>
      <c r="BE109" s="51">
        <v>3</v>
      </c>
      <c r="BF109" s="56">
        <v>3.4</v>
      </c>
      <c r="BG109" s="56">
        <v>0.9</v>
      </c>
      <c r="BH109" s="86">
        <f t="shared" si="62"/>
        <v>3.4</v>
      </c>
      <c r="BI109" s="51">
        <v>2</v>
      </c>
      <c r="BJ109" s="56">
        <v>7.2</v>
      </c>
      <c r="BK109" s="56">
        <v>12.5</v>
      </c>
      <c r="BL109" s="56">
        <v>12.5</v>
      </c>
      <c r="BM109" s="86">
        <f t="shared" si="63"/>
        <v>7.2</v>
      </c>
      <c r="BN109" s="51">
        <v>2.5</v>
      </c>
      <c r="BO109" s="27">
        <v>1</v>
      </c>
      <c r="BP109" s="27">
        <v>2.5</v>
      </c>
      <c r="BQ109" s="27">
        <v>1.5</v>
      </c>
      <c r="BR109" s="27">
        <v>3</v>
      </c>
      <c r="BS109" s="27">
        <v>2</v>
      </c>
      <c r="BT109" s="27">
        <v>2.5</v>
      </c>
      <c r="BU109" s="27">
        <v>2.5</v>
      </c>
      <c r="BV109" s="27">
        <v>4</v>
      </c>
      <c r="BW109" s="27">
        <v>3.5</v>
      </c>
      <c r="BX109" s="27">
        <v>1.5</v>
      </c>
      <c r="BY109" s="27">
        <v>1.5</v>
      </c>
      <c r="BZ109" s="83">
        <f t="shared" si="64"/>
        <v>33</v>
      </c>
      <c r="CA109" s="84">
        <f t="shared" si="65"/>
        <v>33</v>
      </c>
    </row>
    <row r="110" spans="1:79" s="34" customFormat="1" ht="21" hidden="1">
      <c r="A110" s="46"/>
      <c r="B110" s="47"/>
      <c r="C110" s="48"/>
      <c r="D110" s="46"/>
      <c r="E110" s="46"/>
      <c r="F110" s="46"/>
      <c r="G110" s="46"/>
      <c r="H110" s="49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52"/>
      <c r="AY110" s="53" t="s">
        <v>102</v>
      </c>
      <c r="AZ110" s="54"/>
      <c r="BA110" s="27">
        <v>17.5</v>
      </c>
      <c r="BB110" s="55">
        <v>32.5</v>
      </c>
      <c r="BC110" s="27" t="s">
        <v>168</v>
      </c>
      <c r="BD110" s="85">
        <f t="shared" si="61"/>
        <v>17.5</v>
      </c>
      <c r="BE110" s="51">
        <v>2.5</v>
      </c>
      <c r="BF110" s="56">
        <v>3.6</v>
      </c>
      <c r="BG110" s="56">
        <v>1</v>
      </c>
      <c r="BH110" s="86">
        <f t="shared" si="62"/>
        <v>3.6</v>
      </c>
      <c r="BI110" s="51">
        <v>3</v>
      </c>
      <c r="BJ110" s="56">
        <v>7</v>
      </c>
      <c r="BK110" s="56">
        <v>12</v>
      </c>
      <c r="BL110" s="56">
        <v>10</v>
      </c>
      <c r="BM110" s="86">
        <f t="shared" si="63"/>
        <v>7</v>
      </c>
      <c r="BN110" s="51">
        <v>2</v>
      </c>
      <c r="BO110" s="27">
        <v>2</v>
      </c>
      <c r="BP110" s="27">
        <v>2.5</v>
      </c>
      <c r="BQ110" s="27">
        <v>2</v>
      </c>
      <c r="BR110" s="27">
        <v>2</v>
      </c>
      <c r="BS110" s="27">
        <v>1.5</v>
      </c>
      <c r="BT110" s="27">
        <v>2.5</v>
      </c>
      <c r="BU110" s="27">
        <v>2.5</v>
      </c>
      <c r="BV110" s="27">
        <v>3.5</v>
      </c>
      <c r="BW110" s="27">
        <v>3</v>
      </c>
      <c r="BX110" s="27">
        <v>2.5</v>
      </c>
      <c r="BY110" s="27">
        <v>1.5</v>
      </c>
      <c r="BZ110" s="83">
        <f t="shared" si="64"/>
        <v>33</v>
      </c>
      <c r="CA110" s="84">
        <f t="shared" si="65"/>
        <v>33</v>
      </c>
    </row>
    <row r="111" spans="1:79" s="34" customFormat="1" ht="21" hidden="1">
      <c r="A111" s="46"/>
      <c r="B111" s="47"/>
      <c r="C111" s="48"/>
      <c r="D111" s="46"/>
      <c r="E111" s="46"/>
      <c r="F111" s="46"/>
      <c r="G111" s="46"/>
      <c r="H111" s="49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52"/>
      <c r="AY111" s="53" t="s">
        <v>103</v>
      </c>
      <c r="AZ111" s="54"/>
      <c r="BA111" s="27">
        <v>18</v>
      </c>
      <c r="BB111" s="55">
        <v>33</v>
      </c>
      <c r="BC111" s="27" t="s">
        <v>167</v>
      </c>
      <c r="BD111" s="85">
        <f t="shared" si="61"/>
        <v>18</v>
      </c>
      <c r="BE111" s="51">
        <v>2</v>
      </c>
      <c r="BF111" s="56">
        <v>3.5</v>
      </c>
      <c r="BG111" s="56">
        <v>0.95</v>
      </c>
      <c r="BH111" s="86">
        <f t="shared" si="62"/>
        <v>3.5</v>
      </c>
      <c r="BI111" s="51">
        <v>2.5</v>
      </c>
      <c r="BJ111" s="56">
        <v>7.4</v>
      </c>
      <c r="BK111" s="56">
        <v>13</v>
      </c>
      <c r="BL111" s="56">
        <v>15</v>
      </c>
      <c r="BM111" s="86">
        <f t="shared" si="63"/>
        <v>7.4</v>
      </c>
      <c r="BN111" s="51">
        <v>3</v>
      </c>
      <c r="BO111" s="27">
        <v>2</v>
      </c>
      <c r="BP111" s="27">
        <v>2</v>
      </c>
      <c r="BQ111" s="27">
        <v>1.5</v>
      </c>
      <c r="BR111" s="27">
        <v>2.5</v>
      </c>
      <c r="BS111" s="27">
        <v>2</v>
      </c>
      <c r="BT111" s="27">
        <v>2</v>
      </c>
      <c r="BU111" s="27">
        <v>3.5</v>
      </c>
      <c r="BV111" s="27">
        <v>4</v>
      </c>
      <c r="BW111" s="27">
        <v>3.5</v>
      </c>
      <c r="BX111" s="27">
        <v>2.5</v>
      </c>
      <c r="BY111" s="27">
        <v>1</v>
      </c>
      <c r="BZ111" s="83">
        <f t="shared" si="64"/>
        <v>34</v>
      </c>
      <c r="CA111" s="84">
        <f t="shared" si="65"/>
        <v>34</v>
      </c>
    </row>
    <row r="112" spans="1:79" s="34" customFormat="1" ht="21" hidden="1">
      <c r="A112" s="46"/>
      <c r="B112" s="47"/>
      <c r="C112" s="48"/>
      <c r="D112" s="46"/>
      <c r="E112" s="46"/>
      <c r="F112" s="46"/>
      <c r="G112" s="46"/>
      <c r="H112" s="49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52"/>
      <c r="AY112" s="53" t="s">
        <v>104</v>
      </c>
      <c r="AZ112" s="54"/>
      <c r="BA112" s="27">
        <v>17</v>
      </c>
      <c r="BB112" s="55">
        <v>32</v>
      </c>
      <c r="BC112" s="27" t="s">
        <v>169</v>
      </c>
      <c r="BD112" s="85">
        <f t="shared" si="61"/>
        <v>17</v>
      </c>
      <c r="BE112" s="51">
        <v>3</v>
      </c>
      <c r="BF112" s="56">
        <v>3.4</v>
      </c>
      <c r="BG112" s="56">
        <v>0.9</v>
      </c>
      <c r="BH112" s="86">
        <f t="shared" si="62"/>
        <v>3.4</v>
      </c>
      <c r="BI112" s="51">
        <v>2</v>
      </c>
      <c r="BJ112" s="56">
        <v>7.2</v>
      </c>
      <c r="BK112" s="56">
        <v>12.5</v>
      </c>
      <c r="BL112" s="56">
        <v>12.5</v>
      </c>
      <c r="BM112" s="86">
        <f t="shared" si="63"/>
        <v>7.2</v>
      </c>
      <c r="BN112" s="51">
        <v>2.5</v>
      </c>
      <c r="BO112" s="27">
        <v>1</v>
      </c>
      <c r="BP112" s="27">
        <v>2.5</v>
      </c>
      <c r="BQ112" s="27">
        <v>1.5</v>
      </c>
      <c r="BR112" s="27">
        <v>3</v>
      </c>
      <c r="BS112" s="27">
        <v>2</v>
      </c>
      <c r="BT112" s="27">
        <v>2.5</v>
      </c>
      <c r="BU112" s="27">
        <v>2.5</v>
      </c>
      <c r="BV112" s="27">
        <v>4</v>
      </c>
      <c r="BW112" s="27">
        <v>3.5</v>
      </c>
      <c r="BX112" s="27">
        <v>2</v>
      </c>
      <c r="BY112" s="27">
        <v>2</v>
      </c>
      <c r="BZ112" s="83">
        <f t="shared" si="64"/>
        <v>34</v>
      </c>
      <c r="CA112" s="84">
        <f t="shared" si="65"/>
        <v>34</v>
      </c>
    </row>
    <row r="113" spans="1:79" s="34" customFormat="1" ht="21" hidden="1">
      <c r="A113" s="46"/>
      <c r="B113" s="47"/>
      <c r="C113" s="48"/>
      <c r="D113" s="46"/>
      <c r="E113" s="46"/>
      <c r="F113" s="46"/>
      <c r="G113" s="46"/>
      <c r="H113" s="49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52"/>
      <c r="AY113" s="53" t="s">
        <v>105</v>
      </c>
      <c r="AZ113" s="54"/>
      <c r="BA113" s="27">
        <v>17.5</v>
      </c>
      <c r="BB113" s="55">
        <v>32.5</v>
      </c>
      <c r="BC113" s="27" t="s">
        <v>168</v>
      </c>
      <c r="BD113" s="85">
        <f t="shared" si="61"/>
        <v>17.5</v>
      </c>
      <c r="BE113" s="51">
        <v>2.5</v>
      </c>
      <c r="BF113" s="56">
        <v>3.6</v>
      </c>
      <c r="BG113" s="56">
        <v>1</v>
      </c>
      <c r="BH113" s="86">
        <f t="shared" si="62"/>
        <v>3.6</v>
      </c>
      <c r="BI113" s="51">
        <v>3</v>
      </c>
      <c r="BJ113" s="56">
        <v>7</v>
      </c>
      <c r="BK113" s="56">
        <v>12</v>
      </c>
      <c r="BL113" s="56">
        <v>10</v>
      </c>
      <c r="BM113" s="86">
        <f t="shared" si="63"/>
        <v>7</v>
      </c>
      <c r="BN113" s="51">
        <v>2</v>
      </c>
      <c r="BO113" s="27">
        <v>2</v>
      </c>
      <c r="BP113" s="27">
        <v>2.5</v>
      </c>
      <c r="BQ113" s="27">
        <v>2</v>
      </c>
      <c r="BR113" s="27">
        <v>2</v>
      </c>
      <c r="BS113" s="27">
        <v>1.5</v>
      </c>
      <c r="BT113" s="27">
        <v>2.5</v>
      </c>
      <c r="BU113" s="27">
        <v>2.5</v>
      </c>
      <c r="BV113" s="27">
        <v>3.5</v>
      </c>
      <c r="BW113" s="27">
        <v>4</v>
      </c>
      <c r="BX113" s="27">
        <v>2.5</v>
      </c>
      <c r="BY113" s="27">
        <v>1.5</v>
      </c>
      <c r="BZ113" s="83">
        <f t="shared" si="64"/>
        <v>34</v>
      </c>
      <c r="CA113" s="84">
        <f t="shared" si="65"/>
        <v>34</v>
      </c>
    </row>
    <row r="114" spans="1:79" s="34" customFormat="1" ht="21" hidden="1">
      <c r="A114" s="46"/>
      <c r="B114" s="47"/>
      <c r="C114" s="48"/>
      <c r="D114" s="46"/>
      <c r="E114" s="46"/>
      <c r="F114" s="46"/>
      <c r="G114" s="46"/>
      <c r="H114" s="49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52"/>
      <c r="AY114" s="53" t="s">
        <v>106</v>
      </c>
      <c r="AZ114" s="54"/>
      <c r="BA114" s="27">
        <v>18.5</v>
      </c>
      <c r="BB114" s="55">
        <v>33.5</v>
      </c>
      <c r="BC114" s="27" t="s">
        <v>166</v>
      </c>
      <c r="BD114" s="85">
        <f t="shared" si="61"/>
        <v>18.5</v>
      </c>
      <c r="BE114" s="51">
        <v>1.5</v>
      </c>
      <c r="BF114" s="56">
        <v>3.4</v>
      </c>
      <c r="BG114" s="56">
        <v>0.9</v>
      </c>
      <c r="BH114" s="86">
        <f t="shared" si="62"/>
        <v>3.4</v>
      </c>
      <c r="BI114" s="51">
        <v>2</v>
      </c>
      <c r="BJ114" s="56">
        <v>6.8</v>
      </c>
      <c r="BK114" s="56">
        <v>11.5</v>
      </c>
      <c r="BL114" s="56">
        <v>8</v>
      </c>
      <c r="BM114" s="86">
        <f t="shared" si="63"/>
        <v>6.8</v>
      </c>
      <c r="BN114" s="51">
        <v>1.5</v>
      </c>
      <c r="BO114" s="27">
        <v>2</v>
      </c>
      <c r="BP114" s="27">
        <v>3</v>
      </c>
      <c r="BQ114" s="27">
        <v>2</v>
      </c>
      <c r="BR114" s="27">
        <v>2.5</v>
      </c>
      <c r="BS114" s="27">
        <v>2</v>
      </c>
      <c r="BT114" s="27">
        <v>2.5</v>
      </c>
      <c r="BU114" s="27">
        <v>3.5</v>
      </c>
      <c r="BV114" s="27">
        <v>4</v>
      </c>
      <c r="BW114" s="27">
        <v>4</v>
      </c>
      <c r="BX114" s="27">
        <v>2.5</v>
      </c>
      <c r="BY114" s="27">
        <v>2</v>
      </c>
      <c r="BZ114" s="83">
        <f t="shared" si="64"/>
        <v>35</v>
      </c>
      <c r="CA114" s="84">
        <f t="shared" si="65"/>
        <v>35</v>
      </c>
    </row>
    <row r="115" spans="1:79" s="34" customFormat="1" ht="21" hidden="1">
      <c r="A115" s="46"/>
      <c r="B115" s="47"/>
      <c r="C115" s="48"/>
      <c r="D115" s="46"/>
      <c r="E115" s="46"/>
      <c r="F115" s="46"/>
      <c r="G115" s="46"/>
      <c r="H115" s="49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52"/>
      <c r="AY115" s="53" t="s">
        <v>107</v>
      </c>
      <c r="AZ115" s="54"/>
      <c r="BA115" s="27">
        <v>18</v>
      </c>
      <c r="BB115" s="55">
        <v>33</v>
      </c>
      <c r="BC115" s="27" t="s">
        <v>167</v>
      </c>
      <c r="BD115" s="85">
        <f t="shared" si="61"/>
        <v>18</v>
      </c>
      <c r="BE115" s="51">
        <v>2</v>
      </c>
      <c r="BF115" s="56">
        <v>3.2</v>
      </c>
      <c r="BG115" s="56">
        <v>0.8</v>
      </c>
      <c r="BH115" s="86">
        <f t="shared" si="62"/>
        <v>3.2</v>
      </c>
      <c r="BI115" s="51">
        <v>1</v>
      </c>
      <c r="BJ115" s="56">
        <v>6.8</v>
      </c>
      <c r="BK115" s="56">
        <v>11.5</v>
      </c>
      <c r="BL115" s="56">
        <v>8</v>
      </c>
      <c r="BM115" s="86">
        <f t="shared" si="63"/>
        <v>6.8</v>
      </c>
      <c r="BN115" s="51">
        <v>1.5</v>
      </c>
      <c r="BO115" s="27">
        <v>2</v>
      </c>
      <c r="BP115" s="27">
        <v>2.5</v>
      </c>
      <c r="BQ115" s="27">
        <v>2</v>
      </c>
      <c r="BR115" s="27">
        <v>3</v>
      </c>
      <c r="BS115" s="27">
        <v>2</v>
      </c>
      <c r="BT115" s="27">
        <v>3</v>
      </c>
      <c r="BU115" s="27">
        <v>3</v>
      </c>
      <c r="BV115" s="27">
        <v>4.5</v>
      </c>
      <c r="BW115" s="27">
        <v>4.5</v>
      </c>
      <c r="BX115" s="27">
        <v>2.5</v>
      </c>
      <c r="BY115" s="27">
        <v>1.5</v>
      </c>
      <c r="BZ115" s="83">
        <f t="shared" si="64"/>
        <v>35</v>
      </c>
      <c r="CA115" s="84">
        <f t="shared" si="65"/>
        <v>35</v>
      </c>
    </row>
    <row r="116" spans="1:79" s="34" customFormat="1" ht="21" hidden="1">
      <c r="A116" s="46"/>
      <c r="B116" s="47"/>
      <c r="C116" s="48"/>
      <c r="D116" s="46"/>
      <c r="E116" s="46"/>
      <c r="F116" s="46"/>
      <c r="G116" s="46"/>
      <c r="H116" s="49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52"/>
      <c r="AY116" s="53" t="s">
        <v>108</v>
      </c>
      <c r="AZ116" s="54"/>
      <c r="BA116" s="27">
        <v>19</v>
      </c>
      <c r="BB116" s="55">
        <v>34</v>
      </c>
      <c r="BC116" s="27" t="s">
        <v>165</v>
      </c>
      <c r="BD116" s="85">
        <f t="shared" si="61"/>
        <v>19</v>
      </c>
      <c r="BE116" s="51">
        <v>1</v>
      </c>
      <c r="BF116" s="56">
        <v>3.3</v>
      </c>
      <c r="BG116" s="56">
        <v>0.85</v>
      </c>
      <c r="BH116" s="86">
        <f t="shared" si="62"/>
        <v>3.3</v>
      </c>
      <c r="BI116" s="51">
        <v>1.5</v>
      </c>
      <c r="BJ116" s="56">
        <v>7</v>
      </c>
      <c r="BK116" s="56">
        <v>12</v>
      </c>
      <c r="BL116" s="56">
        <v>10</v>
      </c>
      <c r="BM116" s="86">
        <f t="shared" si="63"/>
        <v>7</v>
      </c>
      <c r="BN116" s="51">
        <v>2</v>
      </c>
      <c r="BO116" s="27">
        <v>2</v>
      </c>
      <c r="BP116" s="27">
        <v>2.5</v>
      </c>
      <c r="BQ116" s="27">
        <v>2</v>
      </c>
      <c r="BR116" s="27">
        <v>2.5</v>
      </c>
      <c r="BS116" s="27">
        <v>2</v>
      </c>
      <c r="BT116" s="27">
        <v>2.5</v>
      </c>
      <c r="BU116" s="27">
        <v>3</v>
      </c>
      <c r="BV116" s="27">
        <v>5</v>
      </c>
      <c r="BW116" s="27">
        <v>5</v>
      </c>
      <c r="BX116" s="27">
        <v>2</v>
      </c>
      <c r="BY116" s="27">
        <v>2</v>
      </c>
      <c r="BZ116" s="83">
        <f t="shared" si="64"/>
        <v>35</v>
      </c>
      <c r="CA116" s="84">
        <f t="shared" si="65"/>
        <v>35</v>
      </c>
    </row>
    <row r="117" spans="1:79" s="34" customFormat="1" ht="21" hidden="1">
      <c r="A117" s="46"/>
      <c r="B117" s="47"/>
      <c r="C117" s="48"/>
      <c r="D117" s="46"/>
      <c r="E117" s="46"/>
      <c r="F117" s="46"/>
      <c r="G117" s="46"/>
      <c r="H117" s="49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52"/>
      <c r="AY117" s="53" t="s">
        <v>109</v>
      </c>
      <c r="AZ117" s="54"/>
      <c r="BA117" s="27">
        <v>18</v>
      </c>
      <c r="BB117" s="55">
        <v>33</v>
      </c>
      <c r="BC117" s="27" t="s">
        <v>167</v>
      </c>
      <c r="BD117" s="85">
        <f t="shared" si="61"/>
        <v>18</v>
      </c>
      <c r="BE117" s="51">
        <v>2</v>
      </c>
      <c r="BF117" s="56">
        <v>3.3</v>
      </c>
      <c r="BG117" s="56">
        <v>0.85</v>
      </c>
      <c r="BH117" s="86">
        <f t="shared" si="62"/>
        <v>3.3</v>
      </c>
      <c r="BI117" s="51">
        <v>1.5</v>
      </c>
      <c r="BJ117" s="56">
        <v>7.2</v>
      </c>
      <c r="BK117" s="56">
        <v>12.5</v>
      </c>
      <c r="BL117" s="56">
        <v>12.5</v>
      </c>
      <c r="BM117" s="86">
        <f t="shared" si="63"/>
        <v>7.2</v>
      </c>
      <c r="BN117" s="51">
        <v>2.5</v>
      </c>
      <c r="BO117" s="27">
        <v>2</v>
      </c>
      <c r="BP117" s="27">
        <v>3</v>
      </c>
      <c r="BQ117" s="27">
        <v>2</v>
      </c>
      <c r="BR117" s="27">
        <v>3</v>
      </c>
      <c r="BS117" s="27">
        <v>2</v>
      </c>
      <c r="BT117" s="27">
        <v>3</v>
      </c>
      <c r="BU117" s="27">
        <v>4</v>
      </c>
      <c r="BV117" s="27">
        <v>4</v>
      </c>
      <c r="BW117" s="27">
        <v>3</v>
      </c>
      <c r="BX117" s="27">
        <v>2</v>
      </c>
      <c r="BY117" s="27">
        <v>2</v>
      </c>
      <c r="BZ117" s="83">
        <f t="shared" si="64"/>
        <v>36</v>
      </c>
      <c r="CA117" s="84">
        <f t="shared" si="65"/>
        <v>36</v>
      </c>
    </row>
    <row r="118" spans="1:79" s="34" customFormat="1" ht="21" hidden="1">
      <c r="A118" s="46"/>
      <c r="B118" s="47"/>
      <c r="C118" s="48"/>
      <c r="D118" s="46"/>
      <c r="E118" s="46"/>
      <c r="F118" s="46"/>
      <c r="G118" s="46"/>
      <c r="H118" s="49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52"/>
      <c r="AY118" s="53" t="s">
        <v>110</v>
      </c>
      <c r="AZ118" s="54"/>
      <c r="BA118" s="27">
        <v>17</v>
      </c>
      <c r="BB118" s="55">
        <v>32</v>
      </c>
      <c r="BC118" s="27" t="s">
        <v>169</v>
      </c>
      <c r="BD118" s="85">
        <f t="shared" si="61"/>
        <v>17</v>
      </c>
      <c r="BE118" s="51">
        <v>3</v>
      </c>
      <c r="BF118" s="56">
        <v>3.3</v>
      </c>
      <c r="BG118" s="56">
        <v>0.85</v>
      </c>
      <c r="BH118" s="86">
        <f t="shared" si="62"/>
        <v>3.3</v>
      </c>
      <c r="BI118" s="51">
        <v>1.5</v>
      </c>
      <c r="BJ118" s="56">
        <v>7</v>
      </c>
      <c r="BK118" s="56">
        <v>12</v>
      </c>
      <c r="BL118" s="56">
        <v>10</v>
      </c>
      <c r="BM118" s="86">
        <f t="shared" si="63"/>
        <v>7</v>
      </c>
      <c r="BN118" s="51">
        <v>2</v>
      </c>
      <c r="BO118" s="27">
        <v>2</v>
      </c>
      <c r="BP118" s="27">
        <v>3</v>
      </c>
      <c r="BQ118" s="27">
        <v>1.5</v>
      </c>
      <c r="BR118" s="27">
        <v>2.5</v>
      </c>
      <c r="BS118" s="27">
        <v>1.5</v>
      </c>
      <c r="BT118" s="27">
        <v>2.5</v>
      </c>
      <c r="BU118" s="27">
        <v>4</v>
      </c>
      <c r="BV118" s="27">
        <v>6</v>
      </c>
      <c r="BW118" s="27">
        <v>2</v>
      </c>
      <c r="BX118" s="27">
        <v>2.5</v>
      </c>
      <c r="BY118" s="27">
        <v>2</v>
      </c>
      <c r="BZ118" s="83">
        <f t="shared" si="64"/>
        <v>36</v>
      </c>
      <c r="CA118" s="84">
        <f t="shared" si="65"/>
        <v>36</v>
      </c>
    </row>
    <row r="119" spans="1:79" s="34" customFormat="1" ht="21" hidden="1">
      <c r="A119" s="46"/>
      <c r="B119" s="47"/>
      <c r="C119" s="48"/>
      <c r="D119" s="46"/>
      <c r="E119" s="46"/>
      <c r="F119" s="46"/>
      <c r="G119" s="46"/>
      <c r="H119" s="49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52"/>
      <c r="AY119" s="53" t="s">
        <v>111</v>
      </c>
      <c r="AZ119" s="54"/>
      <c r="BA119" s="27">
        <v>18.5</v>
      </c>
      <c r="BB119" s="55">
        <v>33.5</v>
      </c>
      <c r="BC119" s="27" t="s">
        <v>166</v>
      </c>
      <c r="BD119" s="85">
        <f t="shared" si="61"/>
        <v>18.5</v>
      </c>
      <c r="BE119" s="51">
        <v>1.5</v>
      </c>
      <c r="BF119" s="56">
        <v>3.4</v>
      </c>
      <c r="BG119" s="56">
        <v>0.9</v>
      </c>
      <c r="BH119" s="86">
        <f t="shared" si="62"/>
        <v>3.4</v>
      </c>
      <c r="BI119" s="51">
        <v>2</v>
      </c>
      <c r="BJ119" s="56">
        <v>7.2</v>
      </c>
      <c r="BK119" s="56">
        <v>12.5</v>
      </c>
      <c r="BL119" s="56">
        <v>12.5</v>
      </c>
      <c r="BM119" s="86">
        <f t="shared" si="63"/>
        <v>7.2</v>
      </c>
      <c r="BN119" s="51">
        <v>2.5</v>
      </c>
      <c r="BO119" s="27">
        <v>1.5</v>
      </c>
      <c r="BP119" s="27">
        <v>3</v>
      </c>
      <c r="BQ119" s="27">
        <v>2</v>
      </c>
      <c r="BR119" s="27">
        <v>3</v>
      </c>
      <c r="BS119" s="27">
        <v>2</v>
      </c>
      <c r="BT119" s="27">
        <v>3</v>
      </c>
      <c r="BU119" s="27">
        <v>4.5</v>
      </c>
      <c r="BV119" s="27">
        <v>5</v>
      </c>
      <c r="BW119" s="27">
        <v>3</v>
      </c>
      <c r="BX119" s="27">
        <v>2</v>
      </c>
      <c r="BY119" s="27">
        <v>1</v>
      </c>
      <c r="BZ119" s="83">
        <f t="shared" si="64"/>
        <v>36</v>
      </c>
      <c r="CA119" s="84">
        <f t="shared" si="65"/>
        <v>36</v>
      </c>
    </row>
    <row r="120" spans="1:79" s="34" customFormat="1" ht="21" hidden="1">
      <c r="A120" s="46"/>
      <c r="B120" s="47"/>
      <c r="C120" s="48"/>
      <c r="D120" s="46"/>
      <c r="E120" s="46"/>
      <c r="F120" s="46"/>
      <c r="G120" s="46"/>
      <c r="H120" s="49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52"/>
      <c r="AY120" s="53" t="s">
        <v>112</v>
      </c>
      <c r="AZ120" s="54"/>
      <c r="BA120" s="27">
        <v>18</v>
      </c>
      <c r="BB120" s="55">
        <v>33</v>
      </c>
      <c r="BC120" s="27" t="s">
        <v>167</v>
      </c>
      <c r="BD120" s="85">
        <f t="shared" si="61"/>
        <v>18</v>
      </c>
      <c r="BE120" s="51">
        <v>2</v>
      </c>
      <c r="BF120" s="56">
        <v>3.3</v>
      </c>
      <c r="BG120" s="56">
        <v>0.85</v>
      </c>
      <c r="BH120" s="86">
        <f t="shared" si="62"/>
        <v>3.3</v>
      </c>
      <c r="BI120" s="51">
        <v>1.5</v>
      </c>
      <c r="BJ120" s="56">
        <v>7.2</v>
      </c>
      <c r="BK120" s="56">
        <v>12.5</v>
      </c>
      <c r="BL120" s="56">
        <v>12.5</v>
      </c>
      <c r="BM120" s="86">
        <f t="shared" si="63"/>
        <v>7.2</v>
      </c>
      <c r="BN120" s="51">
        <v>2.5</v>
      </c>
      <c r="BO120" s="27">
        <v>2</v>
      </c>
      <c r="BP120" s="27">
        <v>3</v>
      </c>
      <c r="BQ120" s="27">
        <v>2</v>
      </c>
      <c r="BR120" s="27">
        <v>3</v>
      </c>
      <c r="BS120" s="27">
        <v>2</v>
      </c>
      <c r="BT120" s="27">
        <v>3</v>
      </c>
      <c r="BU120" s="27">
        <v>3.5</v>
      </c>
      <c r="BV120" s="27">
        <v>4.5</v>
      </c>
      <c r="BW120" s="27">
        <v>3.5</v>
      </c>
      <c r="BX120" s="27">
        <v>2.5</v>
      </c>
      <c r="BY120" s="27">
        <v>2</v>
      </c>
      <c r="BZ120" s="83">
        <f t="shared" si="64"/>
        <v>37</v>
      </c>
      <c r="CA120" s="84">
        <f t="shared" si="65"/>
        <v>37</v>
      </c>
    </row>
    <row r="121" spans="1:79" s="34" customFormat="1" ht="21" hidden="1">
      <c r="A121" s="46"/>
      <c r="B121" s="47"/>
      <c r="C121" s="48"/>
      <c r="D121" s="46"/>
      <c r="E121" s="46"/>
      <c r="F121" s="46"/>
      <c r="G121" s="46"/>
      <c r="H121" s="49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52"/>
      <c r="AY121" s="53" t="s">
        <v>113</v>
      </c>
      <c r="AZ121" s="54"/>
      <c r="BA121" s="27">
        <v>17</v>
      </c>
      <c r="BB121" s="55">
        <v>32</v>
      </c>
      <c r="BC121" s="27" t="s">
        <v>169</v>
      </c>
      <c r="BD121" s="85">
        <f t="shared" si="61"/>
        <v>17</v>
      </c>
      <c r="BE121" s="51">
        <v>3</v>
      </c>
      <c r="BF121" s="56">
        <v>3.3</v>
      </c>
      <c r="BG121" s="56">
        <v>0.85</v>
      </c>
      <c r="BH121" s="86">
        <f t="shared" si="62"/>
        <v>3.3</v>
      </c>
      <c r="BI121" s="51">
        <v>1.5</v>
      </c>
      <c r="BJ121" s="56">
        <v>7</v>
      </c>
      <c r="BK121" s="56">
        <v>12</v>
      </c>
      <c r="BL121" s="56">
        <v>10</v>
      </c>
      <c r="BM121" s="86">
        <f t="shared" si="63"/>
        <v>7</v>
      </c>
      <c r="BN121" s="51">
        <v>2</v>
      </c>
      <c r="BO121" s="27">
        <v>2</v>
      </c>
      <c r="BP121" s="27">
        <v>3</v>
      </c>
      <c r="BQ121" s="27">
        <v>2</v>
      </c>
      <c r="BR121" s="27">
        <v>2.5</v>
      </c>
      <c r="BS121" s="27">
        <v>2</v>
      </c>
      <c r="BT121" s="27">
        <v>2.5</v>
      </c>
      <c r="BU121" s="27">
        <v>4</v>
      </c>
      <c r="BV121" s="27">
        <v>6</v>
      </c>
      <c r="BW121" s="27">
        <v>2</v>
      </c>
      <c r="BX121" s="27">
        <v>2.5</v>
      </c>
      <c r="BY121" s="27">
        <v>2</v>
      </c>
      <c r="BZ121" s="83">
        <f t="shared" si="64"/>
        <v>37</v>
      </c>
      <c r="CA121" s="84">
        <f t="shared" si="65"/>
        <v>37</v>
      </c>
    </row>
    <row r="122" spans="1:79" s="34" customFormat="1" ht="21" hidden="1">
      <c r="A122" s="46"/>
      <c r="B122" s="47"/>
      <c r="C122" s="48"/>
      <c r="D122" s="46"/>
      <c r="E122" s="46"/>
      <c r="F122" s="46"/>
      <c r="G122" s="46"/>
      <c r="H122" s="49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52"/>
      <c r="AY122" s="53" t="s">
        <v>114</v>
      </c>
      <c r="AZ122" s="54"/>
      <c r="BA122" s="27">
        <v>18.5</v>
      </c>
      <c r="BB122" s="55">
        <v>33.5</v>
      </c>
      <c r="BC122" s="27" t="s">
        <v>166</v>
      </c>
      <c r="BD122" s="85">
        <f t="shared" si="61"/>
        <v>18.5</v>
      </c>
      <c r="BE122" s="51">
        <v>1.5</v>
      </c>
      <c r="BF122" s="56">
        <v>3.4</v>
      </c>
      <c r="BG122" s="56">
        <v>0.9</v>
      </c>
      <c r="BH122" s="86">
        <f t="shared" si="62"/>
        <v>3.4</v>
      </c>
      <c r="BI122" s="51">
        <v>2</v>
      </c>
      <c r="BJ122" s="56">
        <v>7.2</v>
      </c>
      <c r="BK122" s="56">
        <v>12.5</v>
      </c>
      <c r="BL122" s="56">
        <v>12.5</v>
      </c>
      <c r="BM122" s="86">
        <f t="shared" si="63"/>
        <v>7.2</v>
      </c>
      <c r="BN122" s="51">
        <v>2.5</v>
      </c>
      <c r="BO122" s="27">
        <v>1.5</v>
      </c>
      <c r="BP122" s="27">
        <v>3</v>
      </c>
      <c r="BQ122" s="27">
        <v>2</v>
      </c>
      <c r="BR122" s="27">
        <v>3</v>
      </c>
      <c r="BS122" s="27">
        <v>2</v>
      </c>
      <c r="BT122" s="27">
        <v>3</v>
      </c>
      <c r="BU122" s="27">
        <v>4</v>
      </c>
      <c r="BV122" s="27">
        <v>5.5</v>
      </c>
      <c r="BW122" s="27">
        <v>3</v>
      </c>
      <c r="BX122" s="27">
        <v>2</v>
      </c>
      <c r="BY122" s="27">
        <v>2</v>
      </c>
      <c r="BZ122" s="83">
        <f t="shared" si="64"/>
        <v>37</v>
      </c>
      <c r="CA122" s="84">
        <f t="shared" si="65"/>
        <v>37</v>
      </c>
    </row>
    <row r="123" spans="1:79" s="34" customFormat="1" ht="21" hidden="1">
      <c r="A123" s="46"/>
      <c r="B123" s="47"/>
      <c r="C123" s="48"/>
      <c r="D123" s="46"/>
      <c r="E123" s="46"/>
      <c r="F123" s="46"/>
      <c r="G123" s="46"/>
      <c r="H123" s="49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52"/>
      <c r="AY123" s="53" t="s">
        <v>115</v>
      </c>
      <c r="AZ123" s="54"/>
      <c r="BA123" s="27">
        <v>18</v>
      </c>
      <c r="BB123" s="55">
        <v>33</v>
      </c>
      <c r="BC123" s="27" t="s">
        <v>167</v>
      </c>
      <c r="BD123" s="85">
        <f t="shared" si="61"/>
        <v>18</v>
      </c>
      <c r="BE123" s="51">
        <v>2</v>
      </c>
      <c r="BF123" s="56">
        <v>3.5</v>
      </c>
      <c r="BG123" s="56">
        <v>0.95</v>
      </c>
      <c r="BH123" s="86">
        <f t="shared" si="62"/>
        <v>3.5</v>
      </c>
      <c r="BI123" s="51">
        <v>2.5</v>
      </c>
      <c r="BJ123" s="56">
        <v>7.2</v>
      </c>
      <c r="BK123" s="56">
        <v>12.5</v>
      </c>
      <c r="BL123" s="56">
        <v>12.5</v>
      </c>
      <c r="BM123" s="86">
        <f t="shared" si="63"/>
        <v>7.2</v>
      </c>
      <c r="BN123" s="51">
        <v>2.5</v>
      </c>
      <c r="BO123" s="27">
        <v>2</v>
      </c>
      <c r="BP123" s="27">
        <v>3</v>
      </c>
      <c r="BQ123" s="27">
        <v>2</v>
      </c>
      <c r="BR123" s="27">
        <v>3</v>
      </c>
      <c r="BS123" s="27">
        <v>2</v>
      </c>
      <c r="BT123" s="27">
        <v>3</v>
      </c>
      <c r="BU123" s="27">
        <v>3.5</v>
      </c>
      <c r="BV123" s="27">
        <v>4.5</v>
      </c>
      <c r="BW123" s="27">
        <v>3.5</v>
      </c>
      <c r="BX123" s="27">
        <v>2.5</v>
      </c>
      <c r="BY123" s="27">
        <v>2</v>
      </c>
      <c r="BZ123" s="83">
        <f t="shared" si="64"/>
        <v>38</v>
      </c>
      <c r="CA123" s="84">
        <f t="shared" si="65"/>
        <v>38</v>
      </c>
    </row>
    <row r="124" spans="1:79" s="34" customFormat="1" ht="21" hidden="1">
      <c r="A124" s="46"/>
      <c r="B124" s="47"/>
      <c r="C124" s="48"/>
      <c r="D124" s="46"/>
      <c r="E124" s="46"/>
      <c r="F124" s="46"/>
      <c r="G124" s="46"/>
      <c r="H124" s="49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52"/>
      <c r="AY124" s="53" t="s">
        <v>116</v>
      </c>
      <c r="AZ124" s="54"/>
      <c r="BA124" s="27">
        <v>17</v>
      </c>
      <c r="BB124" s="55">
        <v>32</v>
      </c>
      <c r="BC124" s="27" t="s">
        <v>169</v>
      </c>
      <c r="BD124" s="85">
        <f t="shared" si="61"/>
        <v>17</v>
      </c>
      <c r="BE124" s="51">
        <v>3</v>
      </c>
      <c r="BF124" s="56">
        <v>3.6</v>
      </c>
      <c r="BG124" s="56">
        <v>1</v>
      </c>
      <c r="BH124" s="86">
        <f t="shared" si="62"/>
        <v>3.6</v>
      </c>
      <c r="BI124" s="51">
        <v>3</v>
      </c>
      <c r="BJ124" s="56">
        <v>7</v>
      </c>
      <c r="BK124" s="56">
        <v>12</v>
      </c>
      <c r="BL124" s="56">
        <v>10</v>
      </c>
      <c r="BM124" s="86">
        <f t="shared" si="63"/>
        <v>7</v>
      </c>
      <c r="BN124" s="51">
        <v>2</v>
      </c>
      <c r="BO124" s="27">
        <v>2</v>
      </c>
      <c r="BP124" s="27">
        <v>3</v>
      </c>
      <c r="BQ124" s="27">
        <v>2</v>
      </c>
      <c r="BR124" s="27">
        <v>2.5</v>
      </c>
      <c r="BS124" s="27">
        <v>2</v>
      </c>
      <c r="BT124" s="27">
        <v>2.5</v>
      </c>
      <c r="BU124" s="27">
        <v>4</v>
      </c>
      <c r="BV124" s="27">
        <v>5.5</v>
      </c>
      <c r="BW124" s="27">
        <v>2</v>
      </c>
      <c r="BX124" s="27">
        <v>2.5</v>
      </c>
      <c r="BY124" s="27">
        <v>2</v>
      </c>
      <c r="BZ124" s="83">
        <f t="shared" si="64"/>
        <v>38</v>
      </c>
      <c r="CA124" s="84">
        <f t="shared" si="65"/>
        <v>38</v>
      </c>
    </row>
    <row r="125" spans="1:79" s="34" customFormat="1" ht="21" hidden="1">
      <c r="A125" s="46"/>
      <c r="B125" s="47"/>
      <c r="C125" s="48"/>
      <c r="D125" s="46"/>
      <c r="E125" s="46"/>
      <c r="F125" s="46"/>
      <c r="G125" s="46"/>
      <c r="H125" s="49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52"/>
      <c r="AY125" s="53" t="s">
        <v>117</v>
      </c>
      <c r="AZ125" s="54"/>
      <c r="BA125" s="27">
        <v>17</v>
      </c>
      <c r="BB125" s="55">
        <v>32</v>
      </c>
      <c r="BC125" s="27" t="s">
        <v>169</v>
      </c>
      <c r="BD125" s="85">
        <f t="shared" si="61"/>
        <v>17</v>
      </c>
      <c r="BE125" s="51">
        <v>3</v>
      </c>
      <c r="BF125" s="56">
        <v>3.4</v>
      </c>
      <c r="BG125" s="56">
        <v>0.9</v>
      </c>
      <c r="BH125" s="86">
        <f t="shared" si="62"/>
        <v>3.4</v>
      </c>
      <c r="BI125" s="51">
        <v>2</v>
      </c>
      <c r="BJ125" s="56">
        <v>7.2</v>
      </c>
      <c r="BK125" s="56">
        <v>12.5</v>
      </c>
      <c r="BL125" s="56">
        <v>12.5</v>
      </c>
      <c r="BM125" s="86">
        <f t="shared" si="63"/>
        <v>7.2</v>
      </c>
      <c r="BN125" s="51">
        <v>2.5</v>
      </c>
      <c r="BO125" s="27">
        <v>1.5</v>
      </c>
      <c r="BP125" s="27">
        <v>2.5</v>
      </c>
      <c r="BQ125" s="27">
        <v>2</v>
      </c>
      <c r="BR125" s="27">
        <v>3</v>
      </c>
      <c r="BS125" s="27">
        <v>2</v>
      </c>
      <c r="BT125" s="27">
        <v>3</v>
      </c>
      <c r="BU125" s="27">
        <v>4</v>
      </c>
      <c r="BV125" s="27">
        <v>5</v>
      </c>
      <c r="BW125" s="27">
        <v>3.5</v>
      </c>
      <c r="BX125" s="27">
        <v>2</v>
      </c>
      <c r="BY125" s="27">
        <v>2</v>
      </c>
      <c r="BZ125" s="83">
        <f t="shared" si="64"/>
        <v>38</v>
      </c>
      <c r="CA125" s="84">
        <f t="shared" si="65"/>
        <v>38</v>
      </c>
    </row>
    <row r="126" spans="1:79" s="34" customFormat="1" ht="21" hidden="1">
      <c r="A126" s="46"/>
      <c r="B126" s="47"/>
      <c r="C126" s="48"/>
      <c r="D126" s="46"/>
      <c r="E126" s="46"/>
      <c r="F126" s="46"/>
      <c r="G126" s="46"/>
      <c r="H126" s="49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52"/>
      <c r="AY126" s="53" t="s">
        <v>118</v>
      </c>
      <c r="AZ126" s="54"/>
      <c r="BA126" s="27">
        <v>18</v>
      </c>
      <c r="BB126" s="55">
        <v>33</v>
      </c>
      <c r="BC126" s="27" t="s">
        <v>167</v>
      </c>
      <c r="BD126" s="85">
        <f t="shared" si="61"/>
        <v>18</v>
      </c>
      <c r="BE126" s="51">
        <v>2</v>
      </c>
      <c r="BF126" s="56">
        <v>3.6</v>
      </c>
      <c r="BG126" s="56">
        <v>1</v>
      </c>
      <c r="BH126" s="86">
        <f t="shared" si="62"/>
        <v>3.6</v>
      </c>
      <c r="BI126" s="51">
        <v>3</v>
      </c>
      <c r="BJ126" s="56">
        <v>7.2</v>
      </c>
      <c r="BK126" s="56">
        <v>12.5</v>
      </c>
      <c r="BL126" s="56">
        <v>12.5</v>
      </c>
      <c r="BM126" s="86">
        <f t="shared" si="63"/>
        <v>7.2</v>
      </c>
      <c r="BN126" s="51">
        <v>2.5</v>
      </c>
      <c r="BO126" s="27">
        <v>2</v>
      </c>
      <c r="BP126" s="27">
        <v>3</v>
      </c>
      <c r="BQ126" s="27">
        <v>2</v>
      </c>
      <c r="BR126" s="27">
        <v>3</v>
      </c>
      <c r="BS126" s="27">
        <v>2</v>
      </c>
      <c r="BT126" s="27">
        <v>3</v>
      </c>
      <c r="BU126" s="27">
        <v>3.5</v>
      </c>
      <c r="BV126" s="27">
        <v>4.5</v>
      </c>
      <c r="BW126" s="27">
        <v>3.5</v>
      </c>
      <c r="BX126" s="27">
        <v>3</v>
      </c>
      <c r="BY126" s="27">
        <v>2</v>
      </c>
      <c r="BZ126" s="83">
        <f t="shared" si="64"/>
        <v>39</v>
      </c>
      <c r="CA126" s="84">
        <f t="shared" si="65"/>
        <v>39</v>
      </c>
    </row>
    <row r="127" spans="1:79" s="34" customFormat="1" ht="21" hidden="1">
      <c r="A127" s="46"/>
      <c r="B127" s="47"/>
      <c r="C127" s="48"/>
      <c r="D127" s="46"/>
      <c r="E127" s="46"/>
      <c r="F127" s="46"/>
      <c r="G127" s="46"/>
      <c r="H127" s="49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52"/>
      <c r="AY127" s="53" t="s">
        <v>119</v>
      </c>
      <c r="AZ127" s="54"/>
      <c r="BA127" s="27">
        <v>17</v>
      </c>
      <c r="BB127" s="55">
        <v>32</v>
      </c>
      <c r="BC127" s="27" t="s">
        <v>169</v>
      </c>
      <c r="BD127" s="85">
        <f t="shared" si="61"/>
        <v>17</v>
      </c>
      <c r="BE127" s="51">
        <v>3</v>
      </c>
      <c r="BF127" s="56">
        <v>3.7</v>
      </c>
      <c r="BG127" s="56">
        <v>1.05</v>
      </c>
      <c r="BH127" s="86">
        <f t="shared" si="62"/>
        <v>3.7</v>
      </c>
      <c r="BI127" s="51">
        <v>3.5</v>
      </c>
      <c r="BJ127" s="56">
        <v>7</v>
      </c>
      <c r="BK127" s="56">
        <v>12</v>
      </c>
      <c r="BL127" s="56">
        <v>10</v>
      </c>
      <c r="BM127" s="86">
        <f t="shared" si="63"/>
        <v>7</v>
      </c>
      <c r="BN127" s="51">
        <v>2</v>
      </c>
      <c r="BO127" s="27">
        <v>2</v>
      </c>
      <c r="BP127" s="27">
        <v>3</v>
      </c>
      <c r="BQ127" s="27">
        <v>2</v>
      </c>
      <c r="BR127" s="27">
        <v>2.5</v>
      </c>
      <c r="BS127" s="27">
        <v>2</v>
      </c>
      <c r="BT127" s="27">
        <v>2.5</v>
      </c>
      <c r="BU127" s="27">
        <v>4</v>
      </c>
      <c r="BV127" s="27">
        <v>5.5</v>
      </c>
      <c r="BW127" s="27">
        <v>2</v>
      </c>
      <c r="BX127" s="27">
        <v>3</v>
      </c>
      <c r="BY127" s="27">
        <v>2</v>
      </c>
      <c r="BZ127" s="83">
        <f t="shared" si="64"/>
        <v>39</v>
      </c>
      <c r="CA127" s="84">
        <f t="shared" si="65"/>
        <v>39</v>
      </c>
    </row>
    <row r="128" spans="1:79" s="34" customFormat="1" ht="21" hidden="1">
      <c r="A128" s="46"/>
      <c r="B128" s="47"/>
      <c r="C128" s="48"/>
      <c r="D128" s="46"/>
      <c r="E128" s="46"/>
      <c r="F128" s="46"/>
      <c r="G128" s="46"/>
      <c r="H128" s="49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52"/>
      <c r="AY128" s="53" t="s">
        <v>120</v>
      </c>
      <c r="AZ128" s="54"/>
      <c r="BA128" s="27">
        <v>18</v>
      </c>
      <c r="BB128" s="55">
        <v>33</v>
      </c>
      <c r="BC128" s="27" t="s">
        <v>167</v>
      </c>
      <c r="BD128" s="85">
        <f t="shared" si="61"/>
        <v>18</v>
      </c>
      <c r="BE128" s="51">
        <v>2</v>
      </c>
      <c r="BF128" s="56">
        <v>3.4</v>
      </c>
      <c r="BG128" s="56">
        <v>0.9</v>
      </c>
      <c r="BH128" s="86">
        <f t="shared" si="62"/>
        <v>3.4</v>
      </c>
      <c r="BI128" s="51">
        <v>2</v>
      </c>
      <c r="BJ128" s="56">
        <v>7.2</v>
      </c>
      <c r="BK128" s="56">
        <v>12.5</v>
      </c>
      <c r="BL128" s="56">
        <v>12.5</v>
      </c>
      <c r="BM128" s="86">
        <f t="shared" si="63"/>
        <v>7.2</v>
      </c>
      <c r="BN128" s="51">
        <v>2.5</v>
      </c>
      <c r="BO128" s="27">
        <v>1.5</v>
      </c>
      <c r="BP128" s="27">
        <v>3</v>
      </c>
      <c r="BQ128" s="27">
        <v>2</v>
      </c>
      <c r="BR128" s="27">
        <v>3</v>
      </c>
      <c r="BS128" s="27">
        <v>2</v>
      </c>
      <c r="BT128" s="27">
        <v>3</v>
      </c>
      <c r="BU128" s="27">
        <v>4</v>
      </c>
      <c r="BV128" s="27">
        <v>6</v>
      </c>
      <c r="BW128" s="27">
        <v>4.5</v>
      </c>
      <c r="BX128" s="27">
        <v>2</v>
      </c>
      <c r="BY128" s="27">
        <v>1.5</v>
      </c>
      <c r="BZ128" s="83">
        <f t="shared" si="64"/>
        <v>39</v>
      </c>
      <c r="CA128" s="84">
        <f t="shared" si="65"/>
        <v>39</v>
      </c>
    </row>
    <row r="129" spans="1:79" s="34" customFormat="1" ht="21" hidden="1">
      <c r="A129" s="46"/>
      <c r="B129" s="47"/>
      <c r="C129" s="48"/>
      <c r="D129" s="46"/>
      <c r="E129" s="46"/>
      <c r="F129" s="46"/>
      <c r="G129" s="46"/>
      <c r="H129" s="49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52"/>
      <c r="AY129" s="53" t="s">
        <v>121</v>
      </c>
      <c r="AZ129" s="54"/>
      <c r="BA129" s="27">
        <v>18</v>
      </c>
      <c r="BB129" s="55">
        <v>33</v>
      </c>
      <c r="BC129" s="27" t="s">
        <v>167</v>
      </c>
      <c r="BD129" s="85">
        <f t="shared" si="61"/>
        <v>18</v>
      </c>
      <c r="BE129" s="51">
        <v>2</v>
      </c>
      <c r="BF129" s="56">
        <v>3.5</v>
      </c>
      <c r="BG129" s="56">
        <v>0.95</v>
      </c>
      <c r="BH129" s="86">
        <f t="shared" si="62"/>
        <v>3.5</v>
      </c>
      <c r="BI129" s="51">
        <v>2.5</v>
      </c>
      <c r="BJ129" s="56">
        <v>7.2</v>
      </c>
      <c r="BK129" s="56">
        <v>12.5</v>
      </c>
      <c r="BL129" s="56">
        <v>12.5</v>
      </c>
      <c r="BM129" s="86">
        <f t="shared" si="63"/>
        <v>7.2</v>
      </c>
      <c r="BN129" s="51">
        <v>2.5</v>
      </c>
      <c r="BO129" s="27">
        <v>2</v>
      </c>
      <c r="BP129" s="27">
        <v>3</v>
      </c>
      <c r="BQ129" s="27">
        <v>2</v>
      </c>
      <c r="BR129" s="27">
        <v>3</v>
      </c>
      <c r="BS129" s="27">
        <v>2</v>
      </c>
      <c r="BT129" s="27">
        <v>3</v>
      </c>
      <c r="BU129" s="27">
        <v>4</v>
      </c>
      <c r="BV129" s="27">
        <v>6</v>
      </c>
      <c r="BW129" s="27">
        <v>3.5</v>
      </c>
      <c r="BX129" s="27">
        <v>2.5</v>
      </c>
      <c r="BY129" s="27">
        <v>2</v>
      </c>
      <c r="BZ129" s="83">
        <f t="shared" si="64"/>
        <v>40</v>
      </c>
      <c r="CA129" s="84">
        <f t="shared" si="65"/>
        <v>40</v>
      </c>
    </row>
    <row r="130" spans="1:79" s="34" customFormat="1" ht="21" hidden="1">
      <c r="A130" s="46"/>
      <c r="B130" s="47"/>
      <c r="C130" s="48"/>
      <c r="D130" s="46"/>
      <c r="E130" s="46"/>
      <c r="F130" s="46"/>
      <c r="G130" s="46"/>
      <c r="H130" s="49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52"/>
      <c r="AY130" s="53" t="s">
        <v>122</v>
      </c>
      <c r="AZ130" s="54"/>
      <c r="BA130" s="27">
        <v>17</v>
      </c>
      <c r="BB130" s="55">
        <v>32</v>
      </c>
      <c r="BC130" s="27" t="s">
        <v>169</v>
      </c>
      <c r="BD130" s="85">
        <f t="shared" si="61"/>
        <v>17</v>
      </c>
      <c r="BE130" s="51">
        <v>3</v>
      </c>
      <c r="BF130" s="56">
        <v>3.6</v>
      </c>
      <c r="BG130" s="56">
        <v>1</v>
      </c>
      <c r="BH130" s="86">
        <f t="shared" si="62"/>
        <v>3.6</v>
      </c>
      <c r="BI130" s="51">
        <v>3</v>
      </c>
      <c r="BJ130" s="56">
        <v>7</v>
      </c>
      <c r="BK130" s="56">
        <v>12</v>
      </c>
      <c r="BL130" s="56">
        <v>10</v>
      </c>
      <c r="BM130" s="86">
        <f t="shared" si="63"/>
        <v>7</v>
      </c>
      <c r="BN130" s="51">
        <v>2</v>
      </c>
      <c r="BO130" s="27">
        <v>2</v>
      </c>
      <c r="BP130" s="27">
        <v>3</v>
      </c>
      <c r="BQ130" s="27">
        <v>2</v>
      </c>
      <c r="BR130" s="27">
        <v>2.5</v>
      </c>
      <c r="BS130" s="27">
        <v>2</v>
      </c>
      <c r="BT130" s="27">
        <v>2.5</v>
      </c>
      <c r="BU130" s="27">
        <v>4</v>
      </c>
      <c r="BV130" s="27">
        <v>6</v>
      </c>
      <c r="BW130" s="27">
        <v>3</v>
      </c>
      <c r="BX130" s="27">
        <v>3</v>
      </c>
      <c r="BY130" s="27">
        <v>2</v>
      </c>
      <c r="BZ130" s="83">
        <f t="shared" si="64"/>
        <v>40</v>
      </c>
      <c r="CA130" s="84">
        <f t="shared" si="65"/>
        <v>40</v>
      </c>
    </row>
    <row r="131" spans="1:79" s="34" customFormat="1" ht="21" hidden="1">
      <c r="A131" s="46"/>
      <c r="B131" s="47"/>
      <c r="C131" s="48"/>
      <c r="D131" s="46"/>
      <c r="E131" s="46"/>
      <c r="F131" s="46"/>
      <c r="G131" s="46"/>
      <c r="H131" s="49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52"/>
      <c r="AY131" s="53" t="s">
        <v>123</v>
      </c>
      <c r="AZ131" s="54"/>
      <c r="BA131" s="27">
        <v>17</v>
      </c>
      <c r="BB131" s="55">
        <v>32</v>
      </c>
      <c r="BC131" s="27" t="s">
        <v>169</v>
      </c>
      <c r="BD131" s="85">
        <f t="shared" si="61"/>
        <v>17</v>
      </c>
      <c r="BE131" s="51">
        <v>3</v>
      </c>
      <c r="BF131" s="56">
        <v>3.4</v>
      </c>
      <c r="BG131" s="56">
        <v>0.9</v>
      </c>
      <c r="BH131" s="86">
        <f t="shared" si="62"/>
        <v>3.4</v>
      </c>
      <c r="BI131" s="51">
        <v>2</v>
      </c>
      <c r="BJ131" s="56">
        <v>7.2</v>
      </c>
      <c r="BK131" s="56">
        <v>12.5</v>
      </c>
      <c r="BL131" s="56">
        <v>12.5</v>
      </c>
      <c r="BM131" s="86">
        <f t="shared" si="63"/>
        <v>7.2</v>
      </c>
      <c r="BN131" s="51">
        <v>2.5</v>
      </c>
      <c r="BO131" s="27">
        <v>2</v>
      </c>
      <c r="BP131" s="27">
        <v>2.5</v>
      </c>
      <c r="BQ131" s="27">
        <v>2</v>
      </c>
      <c r="BR131" s="27">
        <v>3</v>
      </c>
      <c r="BS131" s="27">
        <v>2</v>
      </c>
      <c r="BT131" s="27">
        <v>3</v>
      </c>
      <c r="BU131" s="27">
        <v>4</v>
      </c>
      <c r="BV131" s="27">
        <v>5</v>
      </c>
      <c r="BW131" s="27">
        <v>4</v>
      </c>
      <c r="BX131" s="27">
        <v>3</v>
      </c>
      <c r="BY131" s="27">
        <v>2</v>
      </c>
      <c r="BZ131" s="83">
        <f t="shared" si="64"/>
        <v>40</v>
      </c>
      <c r="CA131" s="84">
        <f t="shared" si="65"/>
        <v>40</v>
      </c>
    </row>
    <row r="132" spans="1:79" s="34" customFormat="1" ht="21" hidden="1">
      <c r="A132" s="46"/>
      <c r="B132" s="47"/>
      <c r="C132" s="48"/>
      <c r="D132" s="46"/>
      <c r="E132" s="46"/>
      <c r="F132" s="46"/>
      <c r="G132" s="46"/>
      <c r="H132" s="49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52"/>
      <c r="AY132" s="53" t="s">
        <v>124</v>
      </c>
      <c r="AZ132" s="54"/>
      <c r="BA132" s="27">
        <v>18</v>
      </c>
      <c r="BB132" s="55">
        <v>33</v>
      </c>
      <c r="BC132" s="27" t="s">
        <v>167</v>
      </c>
      <c r="BD132" s="85">
        <f t="shared" si="61"/>
        <v>18</v>
      </c>
      <c r="BE132" s="51">
        <v>2</v>
      </c>
      <c r="BF132" s="56">
        <v>3.5</v>
      </c>
      <c r="BG132" s="56">
        <v>0.95</v>
      </c>
      <c r="BH132" s="86">
        <f t="shared" si="62"/>
        <v>3.5</v>
      </c>
      <c r="BI132" s="51">
        <v>2.5</v>
      </c>
      <c r="BJ132" s="56">
        <v>7.2</v>
      </c>
      <c r="BK132" s="56">
        <v>12.5</v>
      </c>
      <c r="BL132" s="56">
        <v>12.5</v>
      </c>
      <c r="BM132" s="86">
        <f t="shared" si="63"/>
        <v>7.2</v>
      </c>
      <c r="BN132" s="51">
        <v>2.5</v>
      </c>
      <c r="BO132" s="27">
        <v>2</v>
      </c>
      <c r="BP132" s="27">
        <v>3</v>
      </c>
      <c r="BQ132" s="27">
        <v>2</v>
      </c>
      <c r="BR132" s="27">
        <v>3</v>
      </c>
      <c r="BS132" s="27">
        <v>2</v>
      </c>
      <c r="BT132" s="27">
        <v>3</v>
      </c>
      <c r="BU132" s="27">
        <v>4</v>
      </c>
      <c r="BV132" s="27">
        <v>6</v>
      </c>
      <c r="BW132" s="27">
        <v>4</v>
      </c>
      <c r="BX132" s="27">
        <v>3</v>
      </c>
      <c r="BY132" s="27">
        <v>2</v>
      </c>
      <c r="BZ132" s="83">
        <f t="shared" si="64"/>
        <v>41</v>
      </c>
      <c r="CA132" s="84">
        <f t="shared" si="65"/>
        <v>41</v>
      </c>
    </row>
    <row r="133" spans="1:79" s="34" customFormat="1" ht="21" hidden="1">
      <c r="A133" s="46"/>
      <c r="B133" s="47"/>
      <c r="C133" s="48"/>
      <c r="D133" s="46"/>
      <c r="E133" s="46"/>
      <c r="F133" s="46"/>
      <c r="G133" s="46"/>
      <c r="H133" s="49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52"/>
      <c r="AY133" s="53" t="s">
        <v>125</v>
      </c>
      <c r="AZ133" s="54"/>
      <c r="BA133" s="27">
        <v>17</v>
      </c>
      <c r="BB133" s="55">
        <v>32</v>
      </c>
      <c r="BC133" s="27" t="s">
        <v>169</v>
      </c>
      <c r="BD133" s="85">
        <f t="shared" si="61"/>
        <v>17</v>
      </c>
      <c r="BE133" s="51">
        <v>3</v>
      </c>
      <c r="BF133" s="56">
        <v>3.6</v>
      </c>
      <c r="BG133" s="56">
        <v>1</v>
      </c>
      <c r="BH133" s="86">
        <f t="shared" si="62"/>
        <v>3.6</v>
      </c>
      <c r="BI133" s="51">
        <v>3</v>
      </c>
      <c r="BJ133" s="56">
        <v>7</v>
      </c>
      <c r="BK133" s="56">
        <v>12</v>
      </c>
      <c r="BL133" s="56">
        <v>10</v>
      </c>
      <c r="BM133" s="86">
        <f t="shared" si="63"/>
        <v>7</v>
      </c>
      <c r="BN133" s="51">
        <v>2</v>
      </c>
      <c r="BO133" s="27">
        <v>2</v>
      </c>
      <c r="BP133" s="27">
        <v>3</v>
      </c>
      <c r="BQ133" s="27">
        <v>2</v>
      </c>
      <c r="BR133" s="27">
        <v>3</v>
      </c>
      <c r="BS133" s="27">
        <v>2</v>
      </c>
      <c r="BT133" s="27">
        <v>3</v>
      </c>
      <c r="BU133" s="27">
        <v>4</v>
      </c>
      <c r="BV133" s="27">
        <v>6</v>
      </c>
      <c r="BW133" s="27">
        <v>3</v>
      </c>
      <c r="BX133" s="27">
        <v>3</v>
      </c>
      <c r="BY133" s="27">
        <v>2</v>
      </c>
      <c r="BZ133" s="83">
        <f t="shared" si="64"/>
        <v>41</v>
      </c>
      <c r="CA133" s="84">
        <f t="shared" si="65"/>
        <v>41</v>
      </c>
    </row>
    <row r="134" spans="1:79" s="34" customFormat="1" ht="21" hidden="1">
      <c r="A134" s="46"/>
      <c r="B134" s="47"/>
      <c r="C134" s="48"/>
      <c r="D134" s="46"/>
      <c r="E134" s="46"/>
      <c r="F134" s="46"/>
      <c r="G134" s="46"/>
      <c r="H134" s="49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52"/>
      <c r="AY134" s="53" t="s">
        <v>126</v>
      </c>
      <c r="AZ134" s="54"/>
      <c r="BA134" s="27">
        <v>17.5</v>
      </c>
      <c r="BB134" s="55">
        <v>32.5</v>
      </c>
      <c r="BC134" s="27" t="s">
        <v>168</v>
      </c>
      <c r="BD134" s="85">
        <f t="shared" si="61"/>
        <v>17.5</v>
      </c>
      <c r="BE134" s="51">
        <v>2.5</v>
      </c>
      <c r="BF134" s="56">
        <v>3.4</v>
      </c>
      <c r="BG134" s="56">
        <v>0.9</v>
      </c>
      <c r="BH134" s="86">
        <f t="shared" si="62"/>
        <v>3.4</v>
      </c>
      <c r="BI134" s="51">
        <v>2</v>
      </c>
      <c r="BJ134" s="56">
        <v>7.2</v>
      </c>
      <c r="BK134" s="56">
        <v>12.5</v>
      </c>
      <c r="BL134" s="56">
        <v>12.5</v>
      </c>
      <c r="BM134" s="86">
        <f t="shared" si="63"/>
        <v>7.2</v>
      </c>
      <c r="BN134" s="51">
        <v>2.5</v>
      </c>
      <c r="BO134" s="27">
        <v>2</v>
      </c>
      <c r="BP134" s="27">
        <v>3</v>
      </c>
      <c r="BQ134" s="27">
        <v>2</v>
      </c>
      <c r="BR134" s="27">
        <v>3</v>
      </c>
      <c r="BS134" s="27">
        <v>2</v>
      </c>
      <c r="BT134" s="27">
        <v>3</v>
      </c>
      <c r="BU134" s="27">
        <v>4</v>
      </c>
      <c r="BV134" s="27">
        <v>5</v>
      </c>
      <c r="BW134" s="27">
        <v>5</v>
      </c>
      <c r="BX134" s="27">
        <v>3</v>
      </c>
      <c r="BY134" s="27">
        <v>2</v>
      </c>
      <c r="BZ134" s="83">
        <f t="shared" si="64"/>
        <v>41</v>
      </c>
      <c r="CA134" s="84">
        <f t="shared" si="65"/>
        <v>41</v>
      </c>
    </row>
    <row r="135" spans="1:79" s="34" customFormat="1" ht="21" hidden="1">
      <c r="A135" s="46"/>
      <c r="B135" s="47"/>
      <c r="C135" s="48"/>
      <c r="D135" s="46"/>
      <c r="E135" s="46"/>
      <c r="F135" s="46"/>
      <c r="G135" s="46"/>
      <c r="H135" s="49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52"/>
      <c r="AY135" s="53" t="s">
        <v>127</v>
      </c>
      <c r="AZ135" s="54"/>
      <c r="BA135" s="27">
        <v>18</v>
      </c>
      <c r="BB135" s="55">
        <v>33</v>
      </c>
      <c r="BC135" s="27" t="s">
        <v>167</v>
      </c>
      <c r="BD135" s="85">
        <f t="shared" si="61"/>
        <v>18</v>
      </c>
      <c r="BE135" s="51">
        <v>2</v>
      </c>
      <c r="BF135" s="56">
        <v>3.6</v>
      </c>
      <c r="BG135" s="56">
        <v>1</v>
      </c>
      <c r="BH135" s="86">
        <f t="shared" si="62"/>
        <v>3.6</v>
      </c>
      <c r="BI135" s="51">
        <v>3</v>
      </c>
      <c r="BJ135" s="56">
        <v>7.4</v>
      </c>
      <c r="BK135" s="56">
        <v>13</v>
      </c>
      <c r="BL135" s="56">
        <v>15</v>
      </c>
      <c r="BM135" s="86">
        <f t="shared" si="63"/>
        <v>7.4</v>
      </c>
      <c r="BN135" s="51">
        <v>3</v>
      </c>
      <c r="BO135" s="27">
        <v>2</v>
      </c>
      <c r="BP135" s="27">
        <v>3</v>
      </c>
      <c r="BQ135" s="27">
        <v>2</v>
      </c>
      <c r="BR135" s="27">
        <v>3</v>
      </c>
      <c r="BS135" s="27">
        <v>2</v>
      </c>
      <c r="BT135" s="27">
        <v>3</v>
      </c>
      <c r="BU135" s="27">
        <v>4</v>
      </c>
      <c r="BV135" s="27">
        <v>6</v>
      </c>
      <c r="BW135" s="27">
        <v>4</v>
      </c>
      <c r="BX135" s="27">
        <v>3</v>
      </c>
      <c r="BY135" s="27">
        <v>2</v>
      </c>
      <c r="BZ135" s="83">
        <f t="shared" si="64"/>
        <v>42</v>
      </c>
      <c r="CA135" s="84">
        <f t="shared" si="65"/>
        <v>42</v>
      </c>
    </row>
    <row r="136" spans="1:79" s="34" customFormat="1" ht="21" hidden="1">
      <c r="A136" s="46"/>
      <c r="B136" s="47"/>
      <c r="C136" s="48"/>
      <c r="D136" s="46"/>
      <c r="E136" s="46"/>
      <c r="F136" s="46"/>
      <c r="G136" s="46"/>
      <c r="H136" s="49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52"/>
      <c r="AY136" s="53" t="s">
        <v>128</v>
      </c>
      <c r="AZ136" s="54"/>
      <c r="BA136" s="27">
        <v>17</v>
      </c>
      <c r="BB136" s="55">
        <v>32</v>
      </c>
      <c r="BC136" s="27" t="s">
        <v>169</v>
      </c>
      <c r="BD136" s="85">
        <f t="shared" si="61"/>
        <v>17</v>
      </c>
      <c r="BE136" s="51">
        <v>3</v>
      </c>
      <c r="BF136" s="56">
        <v>3.6</v>
      </c>
      <c r="BG136" s="56">
        <v>1</v>
      </c>
      <c r="BH136" s="86">
        <f t="shared" si="62"/>
        <v>3.6</v>
      </c>
      <c r="BI136" s="51">
        <v>3</v>
      </c>
      <c r="BJ136" s="56">
        <v>7.4</v>
      </c>
      <c r="BK136" s="56">
        <v>13</v>
      </c>
      <c r="BL136" s="56">
        <v>15</v>
      </c>
      <c r="BM136" s="86">
        <f t="shared" si="63"/>
        <v>7.4</v>
      </c>
      <c r="BN136" s="51">
        <v>3</v>
      </c>
      <c r="BO136" s="27">
        <v>2</v>
      </c>
      <c r="BP136" s="27">
        <v>3</v>
      </c>
      <c r="BQ136" s="27">
        <v>2</v>
      </c>
      <c r="BR136" s="27">
        <v>3</v>
      </c>
      <c r="BS136" s="27">
        <v>2</v>
      </c>
      <c r="BT136" s="27">
        <v>3</v>
      </c>
      <c r="BU136" s="27">
        <v>4</v>
      </c>
      <c r="BV136" s="27">
        <v>6</v>
      </c>
      <c r="BW136" s="27">
        <v>3</v>
      </c>
      <c r="BX136" s="27">
        <v>3</v>
      </c>
      <c r="BY136" s="27">
        <v>2</v>
      </c>
      <c r="BZ136" s="83">
        <f t="shared" si="64"/>
        <v>42</v>
      </c>
      <c r="CA136" s="84">
        <f t="shared" si="65"/>
        <v>42</v>
      </c>
    </row>
    <row r="137" spans="1:79" s="34" customFormat="1" ht="21" hidden="1">
      <c r="A137" s="46"/>
      <c r="B137" s="47"/>
      <c r="C137" s="48"/>
      <c r="D137" s="46"/>
      <c r="E137" s="46"/>
      <c r="F137" s="46"/>
      <c r="G137" s="46"/>
      <c r="H137" s="49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52"/>
      <c r="AY137" s="53" t="s">
        <v>129</v>
      </c>
      <c r="AZ137" s="54"/>
      <c r="BA137" s="27">
        <v>16.5</v>
      </c>
      <c r="BB137" s="55">
        <v>31.5</v>
      </c>
      <c r="BC137" s="27" t="s">
        <v>170</v>
      </c>
      <c r="BD137" s="85">
        <f t="shared" si="61"/>
        <v>16.5</v>
      </c>
      <c r="BE137" s="51">
        <v>3.5</v>
      </c>
      <c r="BF137" s="56">
        <v>3.4</v>
      </c>
      <c r="BG137" s="56">
        <v>0.9</v>
      </c>
      <c r="BH137" s="86">
        <f t="shared" si="62"/>
        <v>3.4</v>
      </c>
      <c r="BI137" s="51">
        <v>2</v>
      </c>
      <c r="BJ137" s="56">
        <v>7</v>
      </c>
      <c r="BK137" s="56">
        <v>12</v>
      </c>
      <c r="BL137" s="56">
        <v>10</v>
      </c>
      <c r="BM137" s="86">
        <f t="shared" si="63"/>
        <v>7</v>
      </c>
      <c r="BN137" s="51">
        <v>2</v>
      </c>
      <c r="BO137" s="27">
        <v>2</v>
      </c>
      <c r="BP137" s="27">
        <v>3</v>
      </c>
      <c r="BQ137" s="27">
        <v>2</v>
      </c>
      <c r="BR137" s="27">
        <v>3</v>
      </c>
      <c r="BS137" s="27">
        <v>2</v>
      </c>
      <c r="BT137" s="27">
        <v>3</v>
      </c>
      <c r="BU137" s="27">
        <v>4</v>
      </c>
      <c r="BV137" s="27">
        <v>5.5</v>
      </c>
      <c r="BW137" s="27">
        <v>5</v>
      </c>
      <c r="BX137" s="27">
        <v>3</v>
      </c>
      <c r="BY137" s="27">
        <v>2</v>
      </c>
      <c r="BZ137" s="83">
        <f t="shared" si="64"/>
        <v>42</v>
      </c>
      <c r="CA137" s="84">
        <f t="shared" si="65"/>
        <v>42</v>
      </c>
    </row>
    <row r="138" spans="1:79" s="34" customFormat="1" ht="21" hidden="1">
      <c r="A138" s="46"/>
      <c r="B138" s="47"/>
      <c r="C138" s="48"/>
      <c r="D138" s="46"/>
      <c r="E138" s="46"/>
      <c r="F138" s="46"/>
      <c r="G138" s="46"/>
      <c r="H138" s="49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52"/>
      <c r="AY138" s="53" t="s">
        <v>130</v>
      </c>
      <c r="AZ138" s="54"/>
      <c r="BA138" s="27">
        <v>18</v>
      </c>
      <c r="BB138" s="55">
        <v>33</v>
      </c>
      <c r="BC138" s="27" t="s">
        <v>167</v>
      </c>
      <c r="BD138" s="85">
        <f t="shared" si="61"/>
        <v>18</v>
      </c>
      <c r="BE138" s="51">
        <v>2</v>
      </c>
      <c r="BF138" s="56">
        <v>3.6</v>
      </c>
      <c r="BG138" s="56">
        <v>1</v>
      </c>
      <c r="BH138" s="86">
        <f t="shared" si="62"/>
        <v>3.6</v>
      </c>
      <c r="BI138" s="51">
        <v>3</v>
      </c>
      <c r="BJ138" s="56">
        <v>7.4</v>
      </c>
      <c r="BK138" s="56">
        <v>13</v>
      </c>
      <c r="BL138" s="56">
        <v>15</v>
      </c>
      <c r="BM138" s="86">
        <f t="shared" si="63"/>
        <v>7.4</v>
      </c>
      <c r="BN138" s="51">
        <v>3</v>
      </c>
      <c r="BO138" s="27">
        <v>2</v>
      </c>
      <c r="BP138" s="27">
        <v>3</v>
      </c>
      <c r="BQ138" s="27">
        <v>2</v>
      </c>
      <c r="BR138" s="27">
        <v>3</v>
      </c>
      <c r="BS138" s="27">
        <v>2</v>
      </c>
      <c r="BT138" s="27">
        <v>3</v>
      </c>
      <c r="BU138" s="27">
        <v>4</v>
      </c>
      <c r="BV138" s="27">
        <v>6</v>
      </c>
      <c r="BW138" s="27">
        <v>5</v>
      </c>
      <c r="BX138" s="27">
        <v>3</v>
      </c>
      <c r="BY138" s="27">
        <v>2</v>
      </c>
      <c r="BZ138" s="83">
        <f t="shared" si="64"/>
        <v>43</v>
      </c>
      <c r="CA138" s="84">
        <f t="shared" si="65"/>
        <v>43</v>
      </c>
    </row>
    <row r="139" spans="1:79" s="34" customFormat="1" ht="21" hidden="1">
      <c r="A139" s="46"/>
      <c r="B139" s="47"/>
      <c r="C139" s="48"/>
      <c r="D139" s="46"/>
      <c r="E139" s="46"/>
      <c r="F139" s="46"/>
      <c r="G139" s="46"/>
      <c r="H139" s="49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52"/>
      <c r="AY139" s="53" t="s">
        <v>131</v>
      </c>
      <c r="AZ139" s="54"/>
      <c r="BA139" s="27">
        <v>17</v>
      </c>
      <c r="BB139" s="55">
        <v>32</v>
      </c>
      <c r="BC139" s="27" t="s">
        <v>169</v>
      </c>
      <c r="BD139" s="85">
        <f t="shared" si="61"/>
        <v>17</v>
      </c>
      <c r="BE139" s="51">
        <v>3</v>
      </c>
      <c r="BF139" s="56">
        <v>3.6</v>
      </c>
      <c r="BG139" s="56">
        <v>1</v>
      </c>
      <c r="BH139" s="86">
        <f t="shared" si="62"/>
        <v>3.6</v>
      </c>
      <c r="BI139" s="51">
        <v>3</v>
      </c>
      <c r="BJ139" s="56">
        <v>7.4</v>
      </c>
      <c r="BK139" s="56">
        <v>13</v>
      </c>
      <c r="BL139" s="56">
        <v>15</v>
      </c>
      <c r="BM139" s="86">
        <f t="shared" si="63"/>
        <v>7.4</v>
      </c>
      <c r="BN139" s="51">
        <v>3</v>
      </c>
      <c r="BO139" s="27">
        <v>2</v>
      </c>
      <c r="BP139" s="27">
        <v>3</v>
      </c>
      <c r="BQ139" s="27">
        <v>2</v>
      </c>
      <c r="BR139" s="27">
        <v>3</v>
      </c>
      <c r="BS139" s="27">
        <v>2</v>
      </c>
      <c r="BT139" s="27">
        <v>3</v>
      </c>
      <c r="BU139" s="27">
        <v>4</v>
      </c>
      <c r="BV139" s="27">
        <v>6</v>
      </c>
      <c r="BW139" s="27">
        <v>4</v>
      </c>
      <c r="BX139" s="27">
        <v>3</v>
      </c>
      <c r="BY139" s="27">
        <v>2</v>
      </c>
      <c r="BZ139" s="83">
        <f t="shared" si="64"/>
        <v>43</v>
      </c>
      <c r="CA139" s="84">
        <f t="shared" si="65"/>
        <v>43</v>
      </c>
    </row>
    <row r="140" spans="1:79" s="34" customFormat="1" ht="21" hidden="1">
      <c r="A140" s="46"/>
      <c r="B140" s="47"/>
      <c r="C140" s="48"/>
      <c r="D140" s="46"/>
      <c r="E140" s="46"/>
      <c r="F140" s="46"/>
      <c r="G140" s="46"/>
      <c r="H140" s="49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52"/>
      <c r="AY140" s="53" t="s">
        <v>132</v>
      </c>
      <c r="AZ140" s="54"/>
      <c r="BA140" s="27">
        <v>16.5</v>
      </c>
      <c r="BB140" s="55">
        <v>31.5</v>
      </c>
      <c r="BC140" s="27" t="s">
        <v>170</v>
      </c>
      <c r="BD140" s="85">
        <f t="shared" si="61"/>
        <v>16.5</v>
      </c>
      <c r="BE140" s="51">
        <v>3.5</v>
      </c>
      <c r="BF140" s="56">
        <v>3.5</v>
      </c>
      <c r="BG140" s="56">
        <v>0.95</v>
      </c>
      <c r="BH140" s="86">
        <f t="shared" si="62"/>
        <v>3.5</v>
      </c>
      <c r="BI140" s="51">
        <v>2.5</v>
      </c>
      <c r="BJ140" s="56">
        <v>7</v>
      </c>
      <c r="BK140" s="56">
        <v>12</v>
      </c>
      <c r="BL140" s="56">
        <v>10</v>
      </c>
      <c r="BM140" s="86">
        <f t="shared" si="63"/>
        <v>7</v>
      </c>
      <c r="BN140" s="51">
        <v>2</v>
      </c>
      <c r="BO140" s="27">
        <v>2</v>
      </c>
      <c r="BP140" s="27">
        <v>3</v>
      </c>
      <c r="BQ140" s="27">
        <v>2</v>
      </c>
      <c r="BR140" s="27">
        <v>3</v>
      </c>
      <c r="BS140" s="27">
        <v>2</v>
      </c>
      <c r="BT140" s="27">
        <v>3</v>
      </c>
      <c r="BU140" s="27">
        <v>4</v>
      </c>
      <c r="BV140" s="27">
        <v>6</v>
      </c>
      <c r="BW140" s="27">
        <v>5</v>
      </c>
      <c r="BX140" s="27">
        <v>3</v>
      </c>
      <c r="BY140" s="27">
        <v>2</v>
      </c>
      <c r="BZ140" s="83">
        <f t="shared" si="64"/>
        <v>43</v>
      </c>
      <c r="CA140" s="84">
        <f t="shared" si="65"/>
        <v>43</v>
      </c>
    </row>
    <row r="141" spans="1:79" s="34" customFormat="1" ht="21" hidden="1">
      <c r="A141" s="46"/>
      <c r="B141" s="47"/>
      <c r="C141" s="48"/>
      <c r="D141" s="46"/>
      <c r="E141" s="46"/>
      <c r="F141" s="46"/>
      <c r="G141" s="46"/>
      <c r="H141" s="49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52"/>
      <c r="AY141" s="53" t="s">
        <v>133</v>
      </c>
      <c r="AZ141" s="54"/>
      <c r="BA141" s="27">
        <v>18</v>
      </c>
      <c r="BB141" s="55">
        <v>33</v>
      </c>
      <c r="BC141" s="27" t="s">
        <v>167</v>
      </c>
      <c r="BD141" s="85">
        <f t="shared" si="61"/>
        <v>18</v>
      </c>
      <c r="BE141" s="51">
        <v>2</v>
      </c>
      <c r="BF141" s="56">
        <v>3.6</v>
      </c>
      <c r="BG141" s="56">
        <v>1</v>
      </c>
      <c r="BH141" s="86">
        <f t="shared" si="62"/>
        <v>3.6</v>
      </c>
      <c r="BI141" s="51">
        <v>3</v>
      </c>
      <c r="BJ141" s="56">
        <v>7.8</v>
      </c>
      <c r="BK141" s="56">
        <v>14</v>
      </c>
      <c r="BL141" s="56">
        <v>20</v>
      </c>
      <c r="BM141" s="86">
        <f t="shared" si="63"/>
        <v>7.8</v>
      </c>
      <c r="BN141" s="51">
        <v>4</v>
      </c>
      <c r="BO141" s="27">
        <v>2</v>
      </c>
      <c r="BP141" s="27">
        <v>3</v>
      </c>
      <c r="BQ141" s="27">
        <v>2</v>
      </c>
      <c r="BR141" s="27">
        <v>3</v>
      </c>
      <c r="BS141" s="27">
        <v>2</v>
      </c>
      <c r="BT141" s="27">
        <v>3</v>
      </c>
      <c r="BU141" s="27">
        <v>4</v>
      </c>
      <c r="BV141" s="27">
        <v>6</v>
      </c>
      <c r="BW141" s="27">
        <v>5</v>
      </c>
      <c r="BX141" s="27">
        <v>3</v>
      </c>
      <c r="BY141" s="27">
        <v>2</v>
      </c>
      <c r="BZ141" s="83">
        <f t="shared" si="64"/>
        <v>44</v>
      </c>
      <c r="CA141" s="84">
        <f t="shared" si="65"/>
        <v>44</v>
      </c>
    </row>
    <row r="142" spans="1:79" s="34" customFormat="1" ht="21" hidden="1">
      <c r="A142" s="46"/>
      <c r="B142" s="47"/>
      <c r="C142" s="48"/>
      <c r="D142" s="46"/>
      <c r="E142" s="46"/>
      <c r="F142" s="46"/>
      <c r="G142" s="46"/>
      <c r="H142" s="49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52"/>
      <c r="AY142" s="53" t="s">
        <v>134</v>
      </c>
      <c r="AZ142" s="54"/>
      <c r="BA142" s="27">
        <v>17</v>
      </c>
      <c r="BB142" s="55">
        <v>32</v>
      </c>
      <c r="BC142" s="27" t="s">
        <v>169</v>
      </c>
      <c r="BD142" s="85">
        <f t="shared" si="61"/>
        <v>17</v>
      </c>
      <c r="BE142" s="51">
        <v>3</v>
      </c>
      <c r="BF142" s="56">
        <v>3.6</v>
      </c>
      <c r="BG142" s="56">
        <v>1</v>
      </c>
      <c r="BH142" s="86">
        <f t="shared" si="62"/>
        <v>3.6</v>
      </c>
      <c r="BI142" s="51">
        <v>3</v>
      </c>
      <c r="BJ142" s="56">
        <v>7.4</v>
      </c>
      <c r="BK142" s="56">
        <v>13</v>
      </c>
      <c r="BL142" s="56">
        <v>15</v>
      </c>
      <c r="BM142" s="86">
        <f t="shared" si="63"/>
        <v>7.4</v>
      </c>
      <c r="BN142" s="51">
        <v>3</v>
      </c>
      <c r="BO142" s="27">
        <v>2</v>
      </c>
      <c r="BP142" s="27">
        <v>3</v>
      </c>
      <c r="BQ142" s="27">
        <v>2</v>
      </c>
      <c r="BR142" s="27">
        <v>3</v>
      </c>
      <c r="BS142" s="27">
        <v>2</v>
      </c>
      <c r="BT142" s="27">
        <v>3</v>
      </c>
      <c r="BU142" s="27">
        <v>4</v>
      </c>
      <c r="BV142" s="27">
        <v>6</v>
      </c>
      <c r="BW142" s="27">
        <v>5</v>
      </c>
      <c r="BX142" s="27">
        <v>3</v>
      </c>
      <c r="BY142" s="27">
        <v>2</v>
      </c>
      <c r="BZ142" s="83">
        <f t="shared" si="64"/>
        <v>44</v>
      </c>
      <c r="CA142" s="84">
        <f t="shared" si="65"/>
        <v>44</v>
      </c>
    </row>
    <row r="143" spans="1:79" s="34" customFormat="1" ht="21" hidden="1">
      <c r="A143" s="46"/>
      <c r="B143" s="47"/>
      <c r="C143" s="48"/>
      <c r="D143" s="46"/>
      <c r="E143" s="46"/>
      <c r="F143" s="46"/>
      <c r="G143" s="46"/>
      <c r="H143" s="49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52"/>
      <c r="AY143" s="53" t="s">
        <v>135</v>
      </c>
      <c r="AZ143" s="54"/>
      <c r="BA143" s="27">
        <v>16.5</v>
      </c>
      <c r="BB143" s="55">
        <v>31.5</v>
      </c>
      <c r="BC143" s="27" t="s">
        <v>170</v>
      </c>
      <c r="BD143" s="85">
        <f t="shared" si="61"/>
        <v>16.5</v>
      </c>
      <c r="BE143" s="51">
        <v>3.5</v>
      </c>
      <c r="BF143" s="56">
        <v>3.5</v>
      </c>
      <c r="BG143" s="56">
        <v>0.95</v>
      </c>
      <c r="BH143" s="86">
        <f t="shared" si="62"/>
        <v>3.5</v>
      </c>
      <c r="BI143" s="51">
        <v>2.5</v>
      </c>
      <c r="BJ143" s="56">
        <v>7.4</v>
      </c>
      <c r="BK143" s="56">
        <v>13</v>
      </c>
      <c r="BL143" s="56">
        <v>15</v>
      </c>
      <c r="BM143" s="86">
        <f t="shared" si="63"/>
        <v>7.4</v>
      </c>
      <c r="BN143" s="51">
        <v>3</v>
      </c>
      <c r="BO143" s="27">
        <v>2</v>
      </c>
      <c r="BP143" s="27">
        <v>3</v>
      </c>
      <c r="BQ143" s="27">
        <v>2</v>
      </c>
      <c r="BR143" s="27">
        <v>3</v>
      </c>
      <c r="BS143" s="27">
        <v>2</v>
      </c>
      <c r="BT143" s="27">
        <v>3</v>
      </c>
      <c r="BU143" s="27">
        <v>4</v>
      </c>
      <c r="BV143" s="27">
        <v>6</v>
      </c>
      <c r="BW143" s="27">
        <v>5</v>
      </c>
      <c r="BX143" s="27">
        <v>3</v>
      </c>
      <c r="BY143" s="27">
        <v>2</v>
      </c>
      <c r="BZ143" s="83">
        <f t="shared" si="64"/>
        <v>44</v>
      </c>
      <c r="CA143" s="84">
        <f t="shared" si="65"/>
        <v>44</v>
      </c>
    </row>
    <row r="144" spans="1:79" s="34" customFormat="1" ht="21" hidden="1">
      <c r="A144" s="46"/>
      <c r="B144" s="47"/>
      <c r="C144" s="48"/>
      <c r="D144" s="46"/>
      <c r="E144" s="46"/>
      <c r="F144" s="46"/>
      <c r="G144" s="46"/>
      <c r="H144" s="49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52"/>
      <c r="AY144" s="53" t="s">
        <v>136</v>
      </c>
      <c r="AZ144" s="54"/>
      <c r="BA144" s="27">
        <v>16.5</v>
      </c>
      <c r="BB144" s="55">
        <v>31.5</v>
      </c>
      <c r="BC144" s="27" t="s">
        <v>170</v>
      </c>
      <c r="BD144" s="85">
        <f t="shared" si="61"/>
        <v>16.5</v>
      </c>
      <c r="BE144" s="51">
        <v>3.5</v>
      </c>
      <c r="BF144" s="56">
        <v>3.8</v>
      </c>
      <c r="BG144" s="56">
        <v>1.1000000000000001</v>
      </c>
      <c r="BH144" s="86">
        <f t="shared" si="62"/>
        <v>3.8</v>
      </c>
      <c r="BI144" s="51">
        <v>4</v>
      </c>
      <c r="BJ144" s="56">
        <v>7.6</v>
      </c>
      <c r="BK144" s="56">
        <v>13.5</v>
      </c>
      <c r="BL144" s="56">
        <v>17.5</v>
      </c>
      <c r="BM144" s="86">
        <f t="shared" si="63"/>
        <v>7.6</v>
      </c>
      <c r="BN144" s="51">
        <v>3.5</v>
      </c>
      <c r="BO144" s="27">
        <v>2</v>
      </c>
      <c r="BP144" s="27">
        <v>3</v>
      </c>
      <c r="BQ144" s="27">
        <v>2</v>
      </c>
      <c r="BR144" s="27">
        <v>3</v>
      </c>
      <c r="BS144" s="27">
        <v>2</v>
      </c>
      <c r="BT144" s="27">
        <v>2.5</v>
      </c>
      <c r="BU144" s="27">
        <v>4</v>
      </c>
      <c r="BV144" s="27">
        <v>5.5</v>
      </c>
      <c r="BW144" s="27">
        <v>5</v>
      </c>
      <c r="BX144" s="27">
        <v>3</v>
      </c>
      <c r="BY144" s="27">
        <v>2</v>
      </c>
      <c r="BZ144" s="83">
        <f t="shared" si="64"/>
        <v>45</v>
      </c>
      <c r="CA144" s="84">
        <f t="shared" si="65"/>
        <v>45</v>
      </c>
    </row>
    <row r="145" spans="1:79" s="34" customFormat="1" ht="21" hidden="1">
      <c r="A145" s="46"/>
      <c r="B145" s="47"/>
      <c r="C145" s="48"/>
      <c r="D145" s="46"/>
      <c r="E145" s="46"/>
      <c r="F145" s="46"/>
      <c r="G145" s="46"/>
      <c r="H145" s="49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52"/>
      <c r="AY145" s="53" t="s">
        <v>137</v>
      </c>
      <c r="AZ145" s="54"/>
      <c r="BA145" s="27">
        <v>17</v>
      </c>
      <c r="BB145" s="55">
        <v>32</v>
      </c>
      <c r="BC145" s="27" t="s">
        <v>169</v>
      </c>
      <c r="BD145" s="85">
        <f t="shared" si="61"/>
        <v>17</v>
      </c>
      <c r="BE145" s="51">
        <v>3</v>
      </c>
      <c r="BF145" s="56">
        <v>3.8</v>
      </c>
      <c r="BG145" s="56">
        <v>1.1000000000000001</v>
      </c>
      <c r="BH145" s="86">
        <f t="shared" si="62"/>
        <v>3.8</v>
      </c>
      <c r="BI145" s="51">
        <v>4</v>
      </c>
      <c r="BJ145" s="56">
        <v>7.6</v>
      </c>
      <c r="BK145" s="56">
        <v>13.5</v>
      </c>
      <c r="BL145" s="56">
        <v>17.5</v>
      </c>
      <c r="BM145" s="86">
        <f t="shared" si="63"/>
        <v>7.6</v>
      </c>
      <c r="BN145" s="51">
        <v>3.5</v>
      </c>
      <c r="BO145" s="27">
        <v>2</v>
      </c>
      <c r="BP145" s="27">
        <v>3</v>
      </c>
      <c r="BQ145" s="27">
        <v>2</v>
      </c>
      <c r="BR145" s="27">
        <v>3</v>
      </c>
      <c r="BS145" s="27">
        <v>2</v>
      </c>
      <c r="BT145" s="27">
        <v>3</v>
      </c>
      <c r="BU145" s="27">
        <v>4</v>
      </c>
      <c r="BV145" s="27">
        <v>6</v>
      </c>
      <c r="BW145" s="27">
        <v>4.5</v>
      </c>
      <c r="BX145" s="27">
        <v>3</v>
      </c>
      <c r="BY145" s="27">
        <v>2</v>
      </c>
      <c r="BZ145" s="83">
        <f t="shared" si="64"/>
        <v>45</v>
      </c>
      <c r="CA145" s="84">
        <f t="shared" si="65"/>
        <v>45</v>
      </c>
    </row>
    <row r="146" spans="1:79" s="34" customFormat="1" ht="21" hidden="1">
      <c r="A146" s="46"/>
      <c r="B146" s="47"/>
      <c r="C146" s="48"/>
      <c r="D146" s="46"/>
      <c r="E146" s="46"/>
      <c r="F146" s="46"/>
      <c r="G146" s="46"/>
      <c r="H146" s="49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52"/>
      <c r="AY146" s="53" t="s">
        <v>138</v>
      </c>
      <c r="AZ146" s="54"/>
      <c r="BA146" s="27">
        <v>16.5</v>
      </c>
      <c r="BB146" s="55">
        <v>31.5</v>
      </c>
      <c r="BC146" s="27" t="s">
        <v>170</v>
      </c>
      <c r="BD146" s="85">
        <f t="shared" si="61"/>
        <v>16.5</v>
      </c>
      <c r="BE146" s="51">
        <v>3.5</v>
      </c>
      <c r="BF146" s="56">
        <v>3.5</v>
      </c>
      <c r="BG146" s="56">
        <v>0.95</v>
      </c>
      <c r="BH146" s="86">
        <f t="shared" si="62"/>
        <v>3.5</v>
      </c>
      <c r="BI146" s="51">
        <v>2.5</v>
      </c>
      <c r="BJ146" s="56">
        <v>7.8</v>
      </c>
      <c r="BK146" s="56">
        <v>14</v>
      </c>
      <c r="BL146" s="56">
        <v>20</v>
      </c>
      <c r="BM146" s="86">
        <f t="shared" si="63"/>
        <v>7.8</v>
      </c>
      <c r="BN146" s="51">
        <v>4</v>
      </c>
      <c r="BO146" s="27">
        <v>2</v>
      </c>
      <c r="BP146" s="27">
        <v>3</v>
      </c>
      <c r="BQ146" s="27">
        <v>2</v>
      </c>
      <c r="BR146" s="27">
        <v>3</v>
      </c>
      <c r="BS146" s="27">
        <v>2</v>
      </c>
      <c r="BT146" s="27">
        <v>3</v>
      </c>
      <c r="BU146" s="27">
        <v>4</v>
      </c>
      <c r="BV146" s="27">
        <v>6</v>
      </c>
      <c r="BW146" s="27">
        <v>5</v>
      </c>
      <c r="BX146" s="27">
        <v>3</v>
      </c>
      <c r="BY146" s="27">
        <v>2</v>
      </c>
      <c r="BZ146" s="83">
        <f t="shared" ref="BZ146:BZ158" si="66">SUM(BN146:BY146,BE146,BI146)</f>
        <v>45</v>
      </c>
      <c r="CA146" s="84">
        <f t="shared" ref="CA146:CA158" si="67">ROUND(BZ146,0)</f>
        <v>45</v>
      </c>
    </row>
    <row r="147" spans="1:79" s="34" customFormat="1" ht="21" hidden="1">
      <c r="A147" s="46"/>
      <c r="B147" s="47"/>
      <c r="C147" s="48"/>
      <c r="D147" s="46"/>
      <c r="E147" s="46"/>
      <c r="F147" s="46"/>
      <c r="G147" s="46"/>
      <c r="H147" s="49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52"/>
      <c r="AY147" s="53" t="s">
        <v>139</v>
      </c>
      <c r="AZ147" s="54"/>
      <c r="BA147" s="27">
        <v>16</v>
      </c>
      <c r="BB147" s="55">
        <v>31</v>
      </c>
      <c r="BC147" s="27" t="s">
        <v>171</v>
      </c>
      <c r="BD147" s="85">
        <f t="shared" si="61"/>
        <v>16</v>
      </c>
      <c r="BE147" s="51">
        <v>4</v>
      </c>
      <c r="BF147" s="56">
        <v>3.8</v>
      </c>
      <c r="BG147" s="56">
        <v>1.1000000000000001</v>
      </c>
      <c r="BH147" s="86">
        <f t="shared" si="62"/>
        <v>3.8</v>
      </c>
      <c r="BI147" s="51">
        <v>4</v>
      </c>
      <c r="BJ147" s="56">
        <v>7.8</v>
      </c>
      <c r="BK147" s="56">
        <v>14</v>
      </c>
      <c r="BL147" s="56">
        <v>20</v>
      </c>
      <c r="BM147" s="86">
        <f t="shared" si="63"/>
        <v>7.8</v>
      </c>
      <c r="BN147" s="51">
        <v>4</v>
      </c>
      <c r="BO147" s="27">
        <v>2</v>
      </c>
      <c r="BP147" s="27">
        <v>3</v>
      </c>
      <c r="BQ147" s="27">
        <v>2</v>
      </c>
      <c r="BR147" s="27">
        <v>3</v>
      </c>
      <c r="BS147" s="27">
        <v>2</v>
      </c>
      <c r="BT147" s="27">
        <v>2.5</v>
      </c>
      <c r="BU147" s="27">
        <v>4</v>
      </c>
      <c r="BV147" s="27">
        <v>5.5</v>
      </c>
      <c r="BW147" s="27">
        <v>5</v>
      </c>
      <c r="BX147" s="27">
        <v>3</v>
      </c>
      <c r="BY147" s="27">
        <v>2</v>
      </c>
      <c r="BZ147" s="83">
        <f t="shared" si="66"/>
        <v>46</v>
      </c>
      <c r="CA147" s="84">
        <f t="shared" si="67"/>
        <v>46</v>
      </c>
    </row>
    <row r="148" spans="1:79" s="34" customFormat="1" ht="21" hidden="1">
      <c r="A148" s="46"/>
      <c r="B148" s="47"/>
      <c r="C148" s="48"/>
      <c r="D148" s="46"/>
      <c r="E148" s="46"/>
      <c r="F148" s="46"/>
      <c r="G148" s="46"/>
      <c r="H148" s="49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52"/>
      <c r="AY148" s="53" t="s">
        <v>140</v>
      </c>
      <c r="AZ148" s="54"/>
      <c r="BA148" s="27">
        <v>16.5</v>
      </c>
      <c r="BB148" s="55">
        <v>31.5</v>
      </c>
      <c r="BC148" s="27" t="s">
        <v>170</v>
      </c>
      <c r="BD148" s="85">
        <f t="shared" si="61"/>
        <v>16.5</v>
      </c>
      <c r="BE148" s="51">
        <v>3.5</v>
      </c>
      <c r="BF148" s="56">
        <v>3.8</v>
      </c>
      <c r="BG148" s="56">
        <v>1.1000000000000001</v>
      </c>
      <c r="BH148" s="86">
        <f t="shared" si="62"/>
        <v>3.8</v>
      </c>
      <c r="BI148" s="51">
        <v>4</v>
      </c>
      <c r="BJ148" s="56">
        <v>7.6</v>
      </c>
      <c r="BK148" s="56">
        <v>13.5</v>
      </c>
      <c r="BL148" s="56">
        <v>17.5</v>
      </c>
      <c r="BM148" s="86">
        <f t="shared" si="63"/>
        <v>7.6</v>
      </c>
      <c r="BN148" s="51">
        <v>3.5</v>
      </c>
      <c r="BO148" s="27">
        <v>2</v>
      </c>
      <c r="BP148" s="27">
        <v>3</v>
      </c>
      <c r="BQ148" s="27">
        <v>2</v>
      </c>
      <c r="BR148" s="27">
        <v>3</v>
      </c>
      <c r="BS148" s="27">
        <v>2</v>
      </c>
      <c r="BT148" s="27">
        <v>3</v>
      </c>
      <c r="BU148" s="27">
        <v>4</v>
      </c>
      <c r="BV148" s="27">
        <v>6</v>
      </c>
      <c r="BW148" s="27">
        <v>5</v>
      </c>
      <c r="BX148" s="27">
        <v>3</v>
      </c>
      <c r="BY148" s="27">
        <v>2</v>
      </c>
      <c r="BZ148" s="83">
        <f t="shared" si="66"/>
        <v>46</v>
      </c>
      <c r="CA148" s="84">
        <f t="shared" si="67"/>
        <v>46</v>
      </c>
    </row>
    <row r="149" spans="1:79" s="34" customFormat="1" ht="21" hidden="1">
      <c r="A149" s="46"/>
      <c r="B149" s="47"/>
      <c r="C149" s="48"/>
      <c r="D149" s="46"/>
      <c r="E149" s="46"/>
      <c r="F149" s="46"/>
      <c r="G149" s="46"/>
      <c r="H149" s="49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52"/>
      <c r="AY149" s="53" t="s">
        <v>141</v>
      </c>
      <c r="AZ149" s="54"/>
      <c r="BA149" s="27">
        <v>16</v>
      </c>
      <c r="BB149" s="55">
        <v>31</v>
      </c>
      <c r="BC149" s="27" t="s">
        <v>171</v>
      </c>
      <c r="BD149" s="85">
        <f t="shared" si="61"/>
        <v>16</v>
      </c>
      <c r="BE149" s="51">
        <v>4</v>
      </c>
      <c r="BF149" s="56">
        <v>3.7</v>
      </c>
      <c r="BG149" s="56">
        <v>1.05</v>
      </c>
      <c r="BH149" s="86">
        <f t="shared" si="62"/>
        <v>3.7</v>
      </c>
      <c r="BI149" s="51">
        <v>3.5</v>
      </c>
      <c r="BJ149" s="56">
        <v>8</v>
      </c>
      <c r="BK149" s="56">
        <v>14.5</v>
      </c>
      <c r="BL149" s="56">
        <v>22.5</v>
      </c>
      <c r="BM149" s="86">
        <f t="shared" si="63"/>
        <v>8</v>
      </c>
      <c r="BN149" s="51">
        <v>4.5</v>
      </c>
      <c r="BO149" s="27">
        <v>2</v>
      </c>
      <c r="BP149" s="27">
        <v>3</v>
      </c>
      <c r="BQ149" s="27">
        <v>2</v>
      </c>
      <c r="BR149" s="27">
        <v>3</v>
      </c>
      <c r="BS149" s="27">
        <v>2</v>
      </c>
      <c r="BT149" s="27">
        <v>3</v>
      </c>
      <c r="BU149" s="27">
        <v>4</v>
      </c>
      <c r="BV149" s="27">
        <v>5</v>
      </c>
      <c r="BW149" s="27">
        <v>5</v>
      </c>
      <c r="BX149" s="27">
        <v>3</v>
      </c>
      <c r="BY149" s="27">
        <v>2</v>
      </c>
      <c r="BZ149" s="83">
        <f t="shared" si="66"/>
        <v>46</v>
      </c>
      <c r="CA149" s="84">
        <f t="shared" si="67"/>
        <v>46</v>
      </c>
    </row>
    <row r="150" spans="1:79" s="34" customFormat="1" ht="21" hidden="1">
      <c r="A150" s="46"/>
      <c r="B150" s="47"/>
      <c r="C150" s="48"/>
      <c r="D150" s="46"/>
      <c r="E150" s="46"/>
      <c r="F150" s="46"/>
      <c r="G150" s="46"/>
      <c r="H150" s="49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52"/>
      <c r="AY150" s="53" t="s">
        <v>142</v>
      </c>
      <c r="AZ150" s="54"/>
      <c r="BA150" s="27">
        <v>16</v>
      </c>
      <c r="BB150" s="55">
        <v>31</v>
      </c>
      <c r="BC150" s="27" t="s">
        <v>171</v>
      </c>
      <c r="BD150" s="85">
        <f t="shared" si="61"/>
        <v>16</v>
      </c>
      <c r="BE150" s="51">
        <v>4</v>
      </c>
      <c r="BF150" s="56">
        <v>3.8</v>
      </c>
      <c r="BG150" s="56">
        <v>1.1000000000000001</v>
      </c>
      <c r="BH150" s="86">
        <f t="shared" si="62"/>
        <v>3.8</v>
      </c>
      <c r="BI150" s="51">
        <v>4</v>
      </c>
      <c r="BJ150" s="56">
        <v>7.8</v>
      </c>
      <c r="BK150" s="56">
        <v>14</v>
      </c>
      <c r="BL150" s="56">
        <v>20</v>
      </c>
      <c r="BM150" s="86">
        <f t="shared" si="63"/>
        <v>7.8</v>
      </c>
      <c r="BN150" s="51">
        <v>4</v>
      </c>
      <c r="BO150" s="27">
        <v>2</v>
      </c>
      <c r="BP150" s="27">
        <v>3</v>
      </c>
      <c r="BQ150" s="27">
        <v>2</v>
      </c>
      <c r="BR150" s="27">
        <v>3</v>
      </c>
      <c r="BS150" s="27">
        <v>2</v>
      </c>
      <c r="BT150" s="27">
        <v>3</v>
      </c>
      <c r="BU150" s="27">
        <v>4</v>
      </c>
      <c r="BV150" s="27">
        <v>6</v>
      </c>
      <c r="BW150" s="27">
        <v>5</v>
      </c>
      <c r="BX150" s="27">
        <v>3</v>
      </c>
      <c r="BY150" s="27">
        <v>2</v>
      </c>
      <c r="BZ150" s="83">
        <f t="shared" si="66"/>
        <v>47</v>
      </c>
      <c r="CA150" s="84">
        <f t="shared" si="67"/>
        <v>47</v>
      </c>
    </row>
    <row r="151" spans="1:79" s="34" customFormat="1" ht="21" hidden="1">
      <c r="A151" s="46"/>
      <c r="B151" s="47"/>
      <c r="C151" s="48"/>
      <c r="D151" s="46"/>
      <c r="E151" s="46"/>
      <c r="F151" s="46"/>
      <c r="G151" s="46"/>
      <c r="H151" s="49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52"/>
      <c r="AY151" s="53" t="s">
        <v>143</v>
      </c>
      <c r="AZ151" s="54"/>
      <c r="BA151" s="27">
        <v>15.5</v>
      </c>
      <c r="BB151" s="55">
        <v>30.5</v>
      </c>
      <c r="BC151" s="27" t="s">
        <v>172</v>
      </c>
      <c r="BD151" s="85">
        <f t="shared" ref="BD151:BD158" si="68">IF($BD$6=$BA$6,BA151,IF($BD$6=$BB$6,BB151,IF($BD$6=$BC$6,BC151,"")))</f>
        <v>15.5</v>
      </c>
      <c r="BE151" s="51">
        <v>4.5</v>
      </c>
      <c r="BF151" s="56">
        <v>3.8</v>
      </c>
      <c r="BG151" s="56">
        <v>1.1000000000000001</v>
      </c>
      <c r="BH151" s="86">
        <f t="shared" ref="BH151:BH158" si="69">IF($BH$6=$BF$6,BF151,IF($BH$6=$BG$6,BG151,""))</f>
        <v>3.8</v>
      </c>
      <c r="BI151" s="51">
        <v>4</v>
      </c>
      <c r="BJ151" s="56">
        <v>7.6</v>
      </c>
      <c r="BK151" s="56">
        <v>13.5</v>
      </c>
      <c r="BL151" s="56">
        <v>17.5</v>
      </c>
      <c r="BM151" s="86">
        <f t="shared" ref="BM151:BM158" si="70">IF($BM$6=$BJ$6,BJ151,IF($BM$6=$BK$6,BK151,IF($BM$6=$BL$6,BL151,"")))</f>
        <v>7.6</v>
      </c>
      <c r="BN151" s="51">
        <v>3.5</v>
      </c>
      <c r="BO151" s="27">
        <v>2</v>
      </c>
      <c r="BP151" s="27">
        <v>3</v>
      </c>
      <c r="BQ151" s="27">
        <v>2</v>
      </c>
      <c r="BR151" s="27">
        <v>3</v>
      </c>
      <c r="BS151" s="27">
        <v>2</v>
      </c>
      <c r="BT151" s="27">
        <v>3</v>
      </c>
      <c r="BU151" s="27">
        <v>4</v>
      </c>
      <c r="BV151" s="27">
        <v>6</v>
      </c>
      <c r="BW151" s="27">
        <v>5</v>
      </c>
      <c r="BX151" s="27">
        <v>3</v>
      </c>
      <c r="BY151" s="27">
        <v>2</v>
      </c>
      <c r="BZ151" s="83">
        <f t="shared" si="66"/>
        <v>47</v>
      </c>
      <c r="CA151" s="84">
        <f t="shared" si="67"/>
        <v>47</v>
      </c>
    </row>
    <row r="152" spans="1:79" s="34" customFormat="1" ht="21" hidden="1">
      <c r="A152" s="46"/>
      <c r="B152" s="47"/>
      <c r="C152" s="48"/>
      <c r="D152" s="46"/>
      <c r="E152" s="46"/>
      <c r="F152" s="46"/>
      <c r="G152" s="46"/>
      <c r="H152" s="49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52"/>
      <c r="AY152" s="53" t="s">
        <v>144</v>
      </c>
      <c r="AZ152" s="54"/>
      <c r="BA152" s="27">
        <v>16</v>
      </c>
      <c r="BB152" s="55">
        <v>31</v>
      </c>
      <c r="BC152" s="27" t="s">
        <v>171</v>
      </c>
      <c r="BD152" s="85">
        <f t="shared" si="68"/>
        <v>16</v>
      </c>
      <c r="BE152" s="51">
        <v>4</v>
      </c>
      <c r="BF152" s="56">
        <v>3.7</v>
      </c>
      <c r="BG152" s="56">
        <v>1.05</v>
      </c>
      <c r="BH152" s="86">
        <f t="shared" si="69"/>
        <v>3.7</v>
      </c>
      <c r="BI152" s="51">
        <v>3.5</v>
      </c>
      <c r="BJ152" s="56">
        <v>8</v>
      </c>
      <c r="BK152" s="56">
        <v>14.5</v>
      </c>
      <c r="BL152" s="56">
        <v>22.5</v>
      </c>
      <c r="BM152" s="86">
        <f t="shared" si="70"/>
        <v>8</v>
      </c>
      <c r="BN152" s="51">
        <v>4.5</v>
      </c>
      <c r="BO152" s="27">
        <v>2</v>
      </c>
      <c r="BP152" s="27">
        <v>3</v>
      </c>
      <c r="BQ152" s="27">
        <v>2</v>
      </c>
      <c r="BR152" s="27">
        <v>3</v>
      </c>
      <c r="BS152" s="27">
        <v>2</v>
      </c>
      <c r="BT152" s="27">
        <v>3</v>
      </c>
      <c r="BU152" s="27">
        <v>4</v>
      </c>
      <c r="BV152" s="27">
        <v>6</v>
      </c>
      <c r="BW152" s="27">
        <v>5</v>
      </c>
      <c r="BX152" s="27">
        <v>3</v>
      </c>
      <c r="BY152" s="27">
        <v>2</v>
      </c>
      <c r="BZ152" s="83">
        <f t="shared" si="66"/>
        <v>47</v>
      </c>
      <c r="CA152" s="84">
        <f t="shared" si="67"/>
        <v>47</v>
      </c>
    </row>
    <row r="153" spans="1:79" s="34" customFormat="1" ht="21" hidden="1">
      <c r="A153" s="46"/>
      <c r="B153" s="47"/>
      <c r="C153" s="48"/>
      <c r="D153" s="46"/>
      <c r="E153" s="46"/>
      <c r="F153" s="46"/>
      <c r="G153" s="46"/>
      <c r="H153" s="49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52"/>
      <c r="AY153" s="53" t="s">
        <v>145</v>
      </c>
      <c r="AZ153" s="54"/>
      <c r="BA153" s="27">
        <v>15.5</v>
      </c>
      <c r="BB153" s="55">
        <v>30.5</v>
      </c>
      <c r="BC153" s="27" t="s">
        <v>172</v>
      </c>
      <c r="BD153" s="85">
        <f t="shared" si="68"/>
        <v>15.5</v>
      </c>
      <c r="BE153" s="51">
        <v>4.5</v>
      </c>
      <c r="BF153" s="56">
        <v>3.8</v>
      </c>
      <c r="BG153" s="56">
        <v>1.1000000000000001</v>
      </c>
      <c r="BH153" s="86">
        <f t="shared" si="69"/>
        <v>3.8</v>
      </c>
      <c r="BI153" s="51">
        <v>4</v>
      </c>
      <c r="BJ153" s="56">
        <v>8</v>
      </c>
      <c r="BK153" s="56">
        <v>14.5</v>
      </c>
      <c r="BL153" s="56">
        <v>22.5</v>
      </c>
      <c r="BM153" s="86">
        <f t="shared" si="70"/>
        <v>8</v>
      </c>
      <c r="BN153" s="51">
        <v>4.5</v>
      </c>
      <c r="BO153" s="27">
        <v>2</v>
      </c>
      <c r="BP153" s="27">
        <v>3</v>
      </c>
      <c r="BQ153" s="27">
        <v>2</v>
      </c>
      <c r="BR153" s="27">
        <v>3</v>
      </c>
      <c r="BS153" s="27">
        <v>2</v>
      </c>
      <c r="BT153" s="27">
        <v>3</v>
      </c>
      <c r="BU153" s="27">
        <v>4</v>
      </c>
      <c r="BV153" s="27">
        <v>6</v>
      </c>
      <c r="BW153" s="27">
        <v>5</v>
      </c>
      <c r="BX153" s="27">
        <v>3</v>
      </c>
      <c r="BY153" s="27">
        <v>2</v>
      </c>
      <c r="BZ153" s="83">
        <f t="shared" si="66"/>
        <v>48</v>
      </c>
      <c r="CA153" s="84">
        <f t="shared" si="67"/>
        <v>48</v>
      </c>
    </row>
    <row r="154" spans="1:79" s="34" customFormat="1" ht="21" hidden="1">
      <c r="A154" s="46"/>
      <c r="B154" s="47"/>
      <c r="C154" s="48"/>
      <c r="D154" s="46"/>
      <c r="E154" s="46"/>
      <c r="F154" s="46"/>
      <c r="G154" s="46"/>
      <c r="H154" s="49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52"/>
      <c r="AY154" s="53" t="s">
        <v>146</v>
      </c>
      <c r="AZ154" s="54"/>
      <c r="BA154" s="27">
        <v>15</v>
      </c>
      <c r="BB154" s="55">
        <v>30</v>
      </c>
      <c r="BC154" s="27" t="s">
        <v>173</v>
      </c>
      <c r="BD154" s="85">
        <f t="shared" si="68"/>
        <v>15</v>
      </c>
      <c r="BE154" s="51">
        <v>5</v>
      </c>
      <c r="BF154" s="56">
        <v>3.9</v>
      </c>
      <c r="BG154" s="56">
        <v>1.1499999999999999</v>
      </c>
      <c r="BH154" s="86">
        <f t="shared" si="69"/>
        <v>3.9</v>
      </c>
      <c r="BI154" s="51">
        <v>4.5</v>
      </c>
      <c r="BJ154" s="56">
        <v>7.6</v>
      </c>
      <c r="BK154" s="56">
        <v>13.5</v>
      </c>
      <c r="BL154" s="56">
        <v>17.5</v>
      </c>
      <c r="BM154" s="86">
        <f t="shared" si="70"/>
        <v>7.6</v>
      </c>
      <c r="BN154" s="51">
        <v>3.5</v>
      </c>
      <c r="BO154" s="27">
        <v>2</v>
      </c>
      <c r="BP154" s="27">
        <v>3</v>
      </c>
      <c r="BQ154" s="27">
        <v>2</v>
      </c>
      <c r="BR154" s="27">
        <v>3</v>
      </c>
      <c r="BS154" s="27">
        <v>2</v>
      </c>
      <c r="BT154" s="27">
        <v>3</v>
      </c>
      <c r="BU154" s="27">
        <v>4</v>
      </c>
      <c r="BV154" s="27">
        <v>6</v>
      </c>
      <c r="BW154" s="27">
        <v>5</v>
      </c>
      <c r="BX154" s="27">
        <v>3</v>
      </c>
      <c r="BY154" s="27">
        <v>2</v>
      </c>
      <c r="BZ154" s="83">
        <f t="shared" si="66"/>
        <v>48</v>
      </c>
      <c r="CA154" s="84">
        <f t="shared" si="67"/>
        <v>48</v>
      </c>
    </row>
    <row r="155" spans="1:79" s="34" customFormat="1" ht="21" hidden="1">
      <c r="A155" s="46"/>
      <c r="B155" s="47"/>
      <c r="C155" s="48"/>
      <c r="D155" s="46"/>
      <c r="E155" s="46"/>
      <c r="F155" s="46"/>
      <c r="G155" s="46"/>
      <c r="H155" s="49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52"/>
      <c r="AY155" s="53" t="s">
        <v>147</v>
      </c>
      <c r="AZ155" s="54"/>
      <c r="BA155" s="27">
        <v>15</v>
      </c>
      <c r="BB155" s="55">
        <v>30</v>
      </c>
      <c r="BC155" s="27" t="s">
        <v>173</v>
      </c>
      <c r="BD155" s="85">
        <f t="shared" si="68"/>
        <v>15</v>
      </c>
      <c r="BE155" s="51">
        <v>5</v>
      </c>
      <c r="BF155" s="56">
        <v>3.7</v>
      </c>
      <c r="BG155" s="56">
        <v>1.05</v>
      </c>
      <c r="BH155" s="86">
        <f t="shared" si="69"/>
        <v>3.7</v>
      </c>
      <c r="BI155" s="51">
        <v>3.5</v>
      </c>
      <c r="BJ155" s="56">
        <v>8</v>
      </c>
      <c r="BK155" s="56">
        <v>14.5</v>
      </c>
      <c r="BL155" s="56">
        <v>22.5</v>
      </c>
      <c r="BM155" s="86">
        <f t="shared" si="70"/>
        <v>8</v>
      </c>
      <c r="BN155" s="51">
        <v>4.5</v>
      </c>
      <c r="BO155" s="27">
        <v>2</v>
      </c>
      <c r="BP155" s="27">
        <v>3</v>
      </c>
      <c r="BQ155" s="27">
        <v>2</v>
      </c>
      <c r="BR155" s="27">
        <v>3</v>
      </c>
      <c r="BS155" s="27">
        <v>2</v>
      </c>
      <c r="BT155" s="27">
        <v>3</v>
      </c>
      <c r="BU155" s="27">
        <v>4</v>
      </c>
      <c r="BV155" s="27">
        <v>6</v>
      </c>
      <c r="BW155" s="27">
        <v>5</v>
      </c>
      <c r="BX155" s="27">
        <v>3</v>
      </c>
      <c r="BY155" s="27">
        <v>2</v>
      </c>
      <c r="BZ155" s="83">
        <f t="shared" si="66"/>
        <v>48</v>
      </c>
      <c r="CA155" s="84">
        <f t="shared" si="67"/>
        <v>48</v>
      </c>
    </row>
    <row r="156" spans="1:79" s="34" customFormat="1" ht="21" hidden="1">
      <c r="A156" s="46"/>
      <c r="B156" s="47"/>
      <c r="C156" s="48"/>
      <c r="D156" s="46"/>
      <c r="E156" s="46"/>
      <c r="F156" s="46"/>
      <c r="G156" s="46"/>
      <c r="H156" s="49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52"/>
      <c r="AY156" s="53" t="s">
        <v>148</v>
      </c>
      <c r="AZ156" s="54"/>
      <c r="BA156" s="27">
        <v>15</v>
      </c>
      <c r="BB156" s="55">
        <v>30</v>
      </c>
      <c r="BC156" s="27" t="s">
        <v>173</v>
      </c>
      <c r="BD156" s="85">
        <f t="shared" si="68"/>
        <v>15</v>
      </c>
      <c r="BE156" s="51">
        <v>5</v>
      </c>
      <c r="BF156" s="56">
        <v>3.8</v>
      </c>
      <c r="BG156" s="56">
        <v>1.1000000000000001</v>
      </c>
      <c r="BH156" s="86">
        <f t="shared" si="69"/>
        <v>3.8</v>
      </c>
      <c r="BI156" s="51">
        <v>4</v>
      </c>
      <c r="BJ156" s="56">
        <v>8.1999999999999993</v>
      </c>
      <c r="BK156" s="56">
        <v>15</v>
      </c>
      <c r="BL156" s="56">
        <v>25</v>
      </c>
      <c r="BM156" s="86">
        <f t="shared" si="70"/>
        <v>8.1999999999999993</v>
      </c>
      <c r="BN156" s="51">
        <v>5</v>
      </c>
      <c r="BO156" s="27">
        <v>2</v>
      </c>
      <c r="BP156" s="27">
        <v>3</v>
      </c>
      <c r="BQ156" s="27">
        <v>2</v>
      </c>
      <c r="BR156" s="27">
        <v>3</v>
      </c>
      <c r="BS156" s="27">
        <v>2</v>
      </c>
      <c r="BT156" s="27">
        <v>3</v>
      </c>
      <c r="BU156" s="27">
        <v>4</v>
      </c>
      <c r="BV156" s="27">
        <v>6</v>
      </c>
      <c r="BW156" s="27">
        <v>5</v>
      </c>
      <c r="BX156" s="27">
        <v>3</v>
      </c>
      <c r="BY156" s="27">
        <v>2</v>
      </c>
      <c r="BZ156" s="83">
        <f t="shared" si="66"/>
        <v>49</v>
      </c>
      <c r="CA156" s="84">
        <f t="shared" si="67"/>
        <v>49</v>
      </c>
    </row>
    <row r="157" spans="1:79" s="34" customFormat="1" ht="21" hidden="1">
      <c r="A157" s="46"/>
      <c r="B157" s="47"/>
      <c r="C157" s="48"/>
      <c r="D157" s="46"/>
      <c r="E157" s="46"/>
      <c r="F157" s="46"/>
      <c r="G157" s="46"/>
      <c r="H157" s="49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52"/>
      <c r="AY157" s="53" t="s">
        <v>149</v>
      </c>
      <c r="AZ157" s="54"/>
      <c r="BA157" s="27">
        <v>15</v>
      </c>
      <c r="BB157" s="55">
        <v>30</v>
      </c>
      <c r="BC157" s="27" t="s">
        <v>173</v>
      </c>
      <c r="BD157" s="85">
        <f t="shared" si="68"/>
        <v>15</v>
      </c>
      <c r="BE157" s="51">
        <v>5</v>
      </c>
      <c r="BF157" s="56">
        <v>3.9</v>
      </c>
      <c r="BG157" s="56">
        <v>1.1499999999999999</v>
      </c>
      <c r="BH157" s="86">
        <f t="shared" si="69"/>
        <v>3.9</v>
      </c>
      <c r="BI157" s="51">
        <v>4.5</v>
      </c>
      <c r="BJ157" s="56">
        <v>8.1999999999999993</v>
      </c>
      <c r="BK157" s="56">
        <v>15</v>
      </c>
      <c r="BL157" s="56">
        <v>25</v>
      </c>
      <c r="BM157" s="86">
        <f t="shared" si="70"/>
        <v>8.1999999999999993</v>
      </c>
      <c r="BN157" s="51">
        <v>5</v>
      </c>
      <c r="BO157" s="27">
        <v>2</v>
      </c>
      <c r="BP157" s="27">
        <v>3</v>
      </c>
      <c r="BQ157" s="27">
        <v>2</v>
      </c>
      <c r="BR157" s="27">
        <v>3</v>
      </c>
      <c r="BS157" s="27">
        <v>2</v>
      </c>
      <c r="BT157" s="27">
        <v>3</v>
      </c>
      <c r="BU157" s="27">
        <v>4</v>
      </c>
      <c r="BV157" s="27">
        <v>5.5</v>
      </c>
      <c r="BW157" s="27">
        <v>5</v>
      </c>
      <c r="BX157" s="27">
        <v>3</v>
      </c>
      <c r="BY157" s="27">
        <v>2</v>
      </c>
      <c r="BZ157" s="83">
        <f t="shared" si="66"/>
        <v>49</v>
      </c>
      <c r="CA157" s="84">
        <f t="shared" si="67"/>
        <v>49</v>
      </c>
    </row>
    <row r="158" spans="1:79" s="34" customFormat="1" ht="21" hidden="1">
      <c r="A158" s="46"/>
      <c r="B158" s="47"/>
      <c r="C158" s="48"/>
      <c r="D158" s="46"/>
      <c r="E158" s="46"/>
      <c r="F158" s="46"/>
      <c r="G158" s="46"/>
      <c r="H158" s="49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52"/>
      <c r="AY158" s="53" t="s">
        <v>150</v>
      </c>
      <c r="AZ158" s="54"/>
      <c r="BA158" s="27">
        <v>15</v>
      </c>
      <c r="BB158" s="55">
        <v>30</v>
      </c>
      <c r="BC158" s="27" t="s">
        <v>173</v>
      </c>
      <c r="BD158" s="85">
        <f t="shared" si="68"/>
        <v>15</v>
      </c>
      <c r="BE158" s="51">
        <v>5</v>
      </c>
      <c r="BF158" s="56">
        <v>3.9</v>
      </c>
      <c r="BG158" s="56">
        <v>1.1499999999999999</v>
      </c>
      <c r="BH158" s="86">
        <f t="shared" si="69"/>
        <v>3.9</v>
      </c>
      <c r="BI158" s="51">
        <v>4.5</v>
      </c>
      <c r="BJ158" s="56">
        <v>8</v>
      </c>
      <c r="BK158" s="56">
        <v>14.5</v>
      </c>
      <c r="BL158" s="56">
        <v>22.5</v>
      </c>
      <c r="BM158" s="86">
        <f t="shared" si="70"/>
        <v>8</v>
      </c>
      <c r="BN158" s="51">
        <v>4.5</v>
      </c>
      <c r="BO158" s="27">
        <v>2</v>
      </c>
      <c r="BP158" s="27">
        <v>3</v>
      </c>
      <c r="BQ158" s="27">
        <v>2</v>
      </c>
      <c r="BR158" s="27">
        <v>3</v>
      </c>
      <c r="BS158" s="27">
        <v>2</v>
      </c>
      <c r="BT158" s="27">
        <v>3</v>
      </c>
      <c r="BU158" s="27">
        <v>4</v>
      </c>
      <c r="BV158" s="27">
        <v>6</v>
      </c>
      <c r="BW158" s="27">
        <v>5</v>
      </c>
      <c r="BX158" s="27">
        <v>3</v>
      </c>
      <c r="BY158" s="27">
        <v>2</v>
      </c>
      <c r="BZ158" s="83">
        <f t="shared" si="66"/>
        <v>49</v>
      </c>
      <c r="CA158" s="84">
        <f t="shared" si="67"/>
        <v>49</v>
      </c>
    </row>
    <row r="159" spans="1:79" s="34" customFormat="1" ht="21" hidden="1">
      <c r="A159" s="46"/>
      <c r="B159" s="47"/>
      <c r="C159" s="48"/>
      <c r="D159" s="46"/>
      <c r="E159" s="46"/>
      <c r="F159" s="46"/>
      <c r="G159" s="46"/>
      <c r="H159" s="49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52"/>
      <c r="AY159" s="53"/>
      <c r="AZ159" s="54"/>
      <c r="BA159" s="27"/>
      <c r="BB159" s="55"/>
      <c r="BC159" s="27"/>
      <c r="BD159" s="37"/>
      <c r="BE159" s="51"/>
      <c r="BF159" s="56"/>
      <c r="BG159" s="56"/>
      <c r="BH159" s="39"/>
      <c r="BI159" s="51"/>
      <c r="BJ159" s="56"/>
      <c r="BK159" s="56"/>
      <c r="BL159" s="56"/>
      <c r="BM159" s="39"/>
      <c r="BN159" s="51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9"/>
    </row>
    <row r="160" spans="1:79" s="34" customFormat="1" ht="21" hidden="1">
      <c r="A160" s="46"/>
      <c r="B160" s="47"/>
      <c r="C160" s="48"/>
      <c r="D160" s="46"/>
      <c r="E160" s="46"/>
      <c r="F160" s="46"/>
      <c r="G160" s="46"/>
      <c r="H160" s="49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52"/>
      <c r="AY160" s="53"/>
      <c r="AZ160" s="54"/>
      <c r="BA160" s="27"/>
      <c r="BB160" s="55"/>
      <c r="BC160" s="27"/>
      <c r="BD160" s="37"/>
      <c r="BE160" s="51"/>
      <c r="BF160" s="56"/>
      <c r="BG160" s="56"/>
      <c r="BH160" s="39"/>
      <c r="BI160" s="51"/>
      <c r="BJ160" s="56"/>
      <c r="BK160" s="56"/>
      <c r="BL160" s="56"/>
      <c r="BM160" s="39"/>
      <c r="BN160" s="51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9"/>
    </row>
    <row r="161" spans="1:79" s="34" customFormat="1" ht="21" hidden="1">
      <c r="A161" s="46"/>
      <c r="B161" s="47"/>
      <c r="C161" s="48"/>
      <c r="D161" s="46"/>
      <c r="E161" s="46"/>
      <c r="F161" s="46"/>
      <c r="G161" s="46"/>
      <c r="H161" s="49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52"/>
      <c r="AY161" s="53"/>
      <c r="AZ161" s="54"/>
      <c r="BA161" s="27"/>
      <c r="BB161" s="55"/>
      <c r="BC161" s="27"/>
      <c r="BD161" s="37"/>
      <c r="BE161" s="51"/>
      <c r="BF161" s="56"/>
      <c r="BG161" s="56"/>
      <c r="BH161" s="39"/>
      <c r="BI161" s="51"/>
      <c r="BJ161" s="56"/>
      <c r="BK161" s="56"/>
      <c r="BL161" s="56"/>
      <c r="BM161" s="39"/>
      <c r="BN161" s="51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9"/>
    </row>
    <row r="162" spans="1:79" s="34" customFormat="1" ht="21" hidden="1">
      <c r="A162" s="46"/>
      <c r="B162" s="47"/>
      <c r="C162" s="48"/>
      <c r="D162" s="46"/>
      <c r="E162" s="46"/>
      <c r="F162" s="46"/>
      <c r="G162" s="46"/>
      <c r="H162" s="49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52"/>
      <c r="AY162" s="53"/>
      <c r="AZ162" s="54"/>
      <c r="BA162" s="27"/>
      <c r="BB162" s="55"/>
      <c r="BC162" s="27"/>
      <c r="BD162" s="37"/>
      <c r="BE162" s="51"/>
      <c r="BF162" s="56"/>
      <c r="BG162" s="56"/>
      <c r="BH162" s="39"/>
      <c r="BI162" s="51"/>
      <c r="BJ162" s="56"/>
      <c r="BK162" s="56"/>
      <c r="BL162" s="56"/>
      <c r="BM162" s="39"/>
      <c r="BN162" s="51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9"/>
    </row>
    <row r="163" spans="1:79" s="34" customFormat="1" ht="21" hidden="1">
      <c r="A163" s="46"/>
      <c r="B163" s="47"/>
      <c r="C163" s="48"/>
      <c r="D163" s="46"/>
      <c r="E163" s="46"/>
      <c r="F163" s="46"/>
      <c r="G163" s="46"/>
      <c r="H163" s="49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52"/>
      <c r="AY163" s="53"/>
      <c r="AZ163" s="54"/>
      <c r="BA163" s="27"/>
      <c r="BB163" s="55"/>
      <c r="BC163" s="27"/>
      <c r="BD163" s="37"/>
      <c r="BE163" s="51"/>
      <c r="BF163" s="56"/>
      <c r="BG163" s="56"/>
      <c r="BH163" s="39"/>
      <c r="BI163" s="51"/>
      <c r="BJ163" s="56"/>
      <c r="BK163" s="56"/>
      <c r="BL163" s="56"/>
      <c r="BM163" s="39"/>
      <c r="BN163" s="51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9"/>
    </row>
    <row r="164" spans="1:79" s="34" customFormat="1" ht="21" hidden="1">
      <c r="A164" s="46"/>
      <c r="B164" s="47"/>
      <c r="C164" s="48"/>
      <c r="D164" s="46"/>
      <c r="E164" s="46"/>
      <c r="F164" s="46"/>
      <c r="G164" s="46"/>
      <c r="H164" s="49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52"/>
      <c r="AY164" s="53"/>
      <c r="AZ164" s="54"/>
      <c r="BA164" s="54"/>
      <c r="BB164" s="54"/>
      <c r="BC164" s="27"/>
      <c r="BD164" s="57"/>
      <c r="BE164" s="51"/>
      <c r="BF164" s="56"/>
      <c r="BG164" s="56"/>
      <c r="BH164" s="58"/>
      <c r="BI164" s="51"/>
      <c r="BJ164" s="59"/>
      <c r="BK164" s="59"/>
      <c r="BL164" s="59"/>
      <c r="BM164" s="60"/>
      <c r="BN164" s="51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9"/>
    </row>
    <row r="165" spans="1:79" s="34" customFormat="1" ht="21" hidden="1">
      <c r="A165" s="46"/>
      <c r="B165" s="47"/>
      <c r="C165" s="48"/>
      <c r="D165" s="46"/>
      <c r="E165" s="46"/>
      <c r="F165" s="46"/>
      <c r="G165" s="46"/>
      <c r="H165" s="49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52"/>
      <c r="AY165" s="53"/>
      <c r="AZ165" s="54"/>
      <c r="BA165" s="54"/>
      <c r="BB165" s="54"/>
      <c r="BC165" s="27"/>
      <c r="BD165" s="57"/>
      <c r="BE165" s="51"/>
      <c r="BF165" s="56"/>
      <c r="BG165" s="56"/>
      <c r="BH165" s="58"/>
      <c r="BI165" s="51"/>
      <c r="BJ165" s="59"/>
      <c r="BK165" s="59"/>
      <c r="BL165" s="59"/>
      <c r="BM165" s="60"/>
      <c r="BN165" s="51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9"/>
    </row>
    <row r="166" spans="1:79" s="34" customFormat="1" ht="21" hidden="1">
      <c r="A166" s="46"/>
      <c r="B166" s="47"/>
      <c r="C166" s="48"/>
      <c r="D166" s="46"/>
      <c r="E166" s="46"/>
      <c r="F166" s="46"/>
      <c r="G166" s="46"/>
      <c r="H166" s="49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52"/>
      <c r="AY166" s="53"/>
      <c r="AZ166" s="54"/>
      <c r="BA166" s="54"/>
      <c r="BB166" s="54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27"/>
      <c r="BP166" s="129"/>
      <c r="BQ166" s="129"/>
      <c r="BR166" s="129"/>
      <c r="BS166" s="129"/>
      <c r="BT166" s="129"/>
      <c r="BU166" s="129"/>
      <c r="BV166" s="27"/>
      <c r="BW166" s="27"/>
      <c r="BX166" s="27"/>
      <c r="BY166" s="27"/>
      <c r="BZ166" s="27"/>
      <c r="CA166" s="29"/>
    </row>
    <row r="167" spans="1:79" s="34" customFormat="1" ht="21" hidden="1">
      <c r="A167" s="46"/>
      <c r="B167" s="47"/>
      <c r="C167" s="48"/>
      <c r="D167" s="46"/>
      <c r="E167" s="46"/>
      <c r="F167" s="46"/>
      <c r="G167" s="46"/>
      <c r="H167" s="49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52"/>
      <c r="AY167" s="53"/>
      <c r="AZ167" s="54"/>
      <c r="BA167" s="54"/>
      <c r="BB167" s="54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27"/>
      <c r="BP167" s="129"/>
      <c r="BQ167" s="129"/>
      <c r="BR167" s="129"/>
      <c r="BS167" s="129"/>
      <c r="BT167" s="129"/>
      <c r="BU167" s="129"/>
      <c r="BV167" s="27"/>
      <c r="BW167" s="27"/>
      <c r="BX167" s="27"/>
      <c r="BY167" s="27"/>
      <c r="BZ167" s="27"/>
      <c r="CA167" s="29"/>
    </row>
    <row r="168" spans="1:79" s="34" customFormat="1" ht="23.25" hidden="1">
      <c r="A168" s="46"/>
      <c r="B168" s="47"/>
      <c r="C168" s="48"/>
      <c r="D168" s="46"/>
      <c r="E168" s="46"/>
      <c r="F168" s="46"/>
      <c r="G168" s="46"/>
      <c r="H168" s="49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52"/>
      <c r="AY168" s="50"/>
      <c r="BC168" s="30"/>
      <c r="BD168" s="37"/>
      <c r="BE168" s="35"/>
      <c r="BF168" s="26"/>
      <c r="BG168" s="26"/>
      <c r="BH168" s="39"/>
      <c r="BI168" s="35"/>
      <c r="BJ168" s="26"/>
      <c r="BK168" s="26"/>
      <c r="BL168" s="26"/>
      <c r="BM168" s="39"/>
      <c r="BN168" s="35"/>
      <c r="BO168" s="32"/>
      <c r="BP168" s="30"/>
      <c r="BQ168" s="31"/>
      <c r="BR168" s="26"/>
      <c r="BS168" s="31"/>
      <c r="BT168" s="26"/>
      <c r="BU168" s="31"/>
      <c r="BV168" s="32"/>
      <c r="BW168" s="32"/>
      <c r="BX168" s="32"/>
      <c r="BY168" s="32"/>
      <c r="BZ168" s="32"/>
      <c r="CA168" s="33"/>
    </row>
    <row r="169" spans="1:79" s="34" customFormat="1" ht="23.25" hidden="1">
      <c r="A169" s="46"/>
      <c r="B169" s="47"/>
      <c r="C169" s="48"/>
      <c r="D169" s="46"/>
      <c r="E169" s="46"/>
      <c r="F169" s="46"/>
      <c r="G169" s="46"/>
      <c r="H169" s="49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52"/>
      <c r="AY169" s="50"/>
      <c r="BC169" s="30"/>
      <c r="BD169" s="37"/>
      <c r="BE169" s="35"/>
      <c r="BF169" s="26"/>
      <c r="BG169" s="26"/>
      <c r="BH169" s="39"/>
      <c r="BI169" s="35"/>
      <c r="BJ169" s="26"/>
      <c r="BK169" s="26"/>
      <c r="BL169" s="26"/>
      <c r="BM169" s="39"/>
      <c r="BN169" s="35"/>
      <c r="BO169" s="32"/>
      <c r="BP169" s="30"/>
      <c r="BQ169" s="31"/>
      <c r="BR169" s="26"/>
      <c r="BS169" s="31"/>
      <c r="BT169" s="26"/>
      <c r="BU169" s="31"/>
      <c r="BV169" s="32"/>
      <c r="BW169" s="32"/>
      <c r="BX169" s="32"/>
      <c r="BY169" s="32"/>
      <c r="BZ169" s="32"/>
      <c r="CA169" s="33"/>
    </row>
    <row r="170" spans="1:79" s="34" customFormat="1" ht="23.25" hidden="1">
      <c r="A170" s="46"/>
      <c r="B170" s="47"/>
      <c r="C170" s="48"/>
      <c r="D170" s="46"/>
      <c r="E170" s="46"/>
      <c r="F170" s="46"/>
      <c r="G170" s="46"/>
      <c r="H170" s="49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52"/>
      <c r="AY170" s="50"/>
      <c r="BC170" s="30"/>
      <c r="BD170" s="37"/>
      <c r="BE170" s="35"/>
      <c r="BF170" s="26"/>
      <c r="BG170" s="26"/>
      <c r="BH170" s="39"/>
      <c r="BI170" s="35"/>
      <c r="BJ170" s="26"/>
      <c r="BK170" s="26"/>
      <c r="BL170" s="26"/>
      <c r="BM170" s="39"/>
      <c r="BN170" s="35"/>
      <c r="BO170" s="32"/>
      <c r="BP170" s="30"/>
      <c r="BQ170" s="31"/>
      <c r="BR170" s="26"/>
      <c r="BS170" s="31"/>
      <c r="BT170" s="26"/>
      <c r="BU170" s="31"/>
      <c r="BV170" s="32"/>
      <c r="BW170" s="32"/>
      <c r="BX170" s="32"/>
      <c r="BY170" s="32"/>
      <c r="BZ170" s="32"/>
      <c r="CA170" s="33"/>
    </row>
    <row r="171" spans="1:79" s="34" customFormat="1" ht="23.25" hidden="1">
      <c r="A171" s="46"/>
      <c r="B171" s="47"/>
      <c r="C171" s="48"/>
      <c r="D171" s="46"/>
      <c r="E171" s="46"/>
      <c r="F171" s="46"/>
      <c r="G171" s="46"/>
      <c r="H171" s="49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52"/>
      <c r="AY171" s="50"/>
      <c r="BC171" s="30"/>
      <c r="BD171" s="37"/>
      <c r="BE171" s="35"/>
      <c r="BF171" s="26"/>
      <c r="BG171" s="26"/>
      <c r="BH171" s="39"/>
      <c r="BI171" s="35"/>
      <c r="BJ171" s="26"/>
      <c r="BK171" s="26"/>
      <c r="BL171" s="26"/>
      <c r="BM171" s="39"/>
      <c r="BN171" s="35"/>
      <c r="BO171" s="32"/>
      <c r="BP171" s="30"/>
      <c r="BQ171" s="31"/>
      <c r="BR171" s="26"/>
      <c r="BS171" s="31"/>
      <c r="BT171" s="26"/>
      <c r="BU171" s="31"/>
      <c r="BV171" s="32"/>
      <c r="BW171" s="32"/>
      <c r="BX171" s="32"/>
      <c r="BY171" s="32"/>
      <c r="BZ171" s="32"/>
      <c r="CA171" s="33"/>
    </row>
    <row r="172" spans="1:79" s="34" customFormat="1" ht="23.25" hidden="1">
      <c r="A172" s="46"/>
      <c r="B172" s="47"/>
      <c r="C172" s="48"/>
      <c r="D172" s="46"/>
      <c r="E172" s="46"/>
      <c r="F172" s="46"/>
      <c r="G172" s="46"/>
      <c r="H172" s="49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52"/>
      <c r="AY172" s="50"/>
      <c r="BC172" s="30"/>
      <c r="BD172" s="37"/>
      <c r="BE172" s="35"/>
      <c r="BF172" s="26"/>
      <c r="BG172" s="26"/>
      <c r="BH172" s="39"/>
      <c r="BI172" s="35"/>
      <c r="BJ172" s="26"/>
      <c r="BK172" s="26"/>
      <c r="BL172" s="26"/>
      <c r="BM172" s="39"/>
      <c r="BN172" s="35"/>
      <c r="BO172" s="32"/>
      <c r="BP172" s="30"/>
      <c r="BQ172" s="31"/>
      <c r="BR172" s="26"/>
      <c r="BS172" s="31"/>
      <c r="BT172" s="26"/>
      <c r="BU172" s="31"/>
      <c r="BV172" s="32"/>
      <c r="BW172" s="32"/>
      <c r="BX172" s="32"/>
      <c r="BY172" s="32"/>
      <c r="BZ172" s="32"/>
      <c r="CA172" s="33"/>
    </row>
    <row r="173" spans="1:79" s="34" customFormat="1" ht="23.25" hidden="1">
      <c r="A173" s="46"/>
      <c r="B173" s="47"/>
      <c r="C173" s="48"/>
      <c r="D173" s="46"/>
      <c r="E173" s="46"/>
      <c r="F173" s="46"/>
      <c r="G173" s="46"/>
      <c r="H173" s="49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52"/>
      <c r="AY173" s="50"/>
      <c r="BC173" s="30"/>
      <c r="BD173" s="37"/>
      <c r="BE173" s="35"/>
      <c r="BF173" s="26"/>
      <c r="BG173" s="26"/>
      <c r="BH173" s="39"/>
      <c r="BI173" s="35"/>
      <c r="BJ173" s="26"/>
      <c r="BK173" s="26"/>
      <c r="BL173" s="26"/>
      <c r="BM173" s="39"/>
      <c r="BN173" s="35"/>
      <c r="BO173" s="32"/>
      <c r="BP173" s="30"/>
      <c r="BQ173" s="31"/>
      <c r="BR173" s="26"/>
      <c r="BS173" s="31"/>
      <c r="BT173" s="26"/>
      <c r="BU173" s="31"/>
      <c r="BV173" s="32"/>
      <c r="BW173" s="32"/>
      <c r="BX173" s="32"/>
      <c r="BY173" s="32"/>
      <c r="BZ173" s="32"/>
      <c r="CA173" s="33"/>
    </row>
    <row r="174" spans="1:79" s="34" customFormat="1" ht="23.25" hidden="1">
      <c r="A174" s="46"/>
      <c r="B174" s="47"/>
      <c r="C174" s="48"/>
      <c r="D174" s="46"/>
      <c r="E174" s="46"/>
      <c r="F174" s="46"/>
      <c r="G174" s="46"/>
      <c r="H174" s="49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52"/>
      <c r="AY174" s="50"/>
      <c r="BC174" s="30"/>
      <c r="BD174" s="37"/>
      <c r="BE174" s="35"/>
      <c r="BF174" s="26"/>
      <c r="BG174" s="26"/>
      <c r="BH174" s="39"/>
      <c r="BI174" s="35"/>
      <c r="BJ174" s="26"/>
      <c r="BK174" s="26"/>
      <c r="BL174" s="26"/>
      <c r="BM174" s="39"/>
      <c r="BN174" s="35"/>
      <c r="BO174" s="32"/>
      <c r="BP174" s="30"/>
      <c r="BQ174" s="31"/>
      <c r="BR174" s="26"/>
      <c r="BS174" s="31"/>
      <c r="BT174" s="26"/>
      <c r="BU174" s="31"/>
      <c r="BV174" s="32"/>
      <c r="BW174" s="32"/>
      <c r="BX174" s="32"/>
      <c r="BY174" s="32"/>
      <c r="BZ174" s="32"/>
      <c r="CA174" s="33"/>
    </row>
    <row r="175" spans="1:79" s="34" customFormat="1" ht="23.25" hidden="1">
      <c r="A175" s="46"/>
      <c r="B175" s="47"/>
      <c r="C175" s="48"/>
      <c r="D175" s="46"/>
      <c r="E175" s="46"/>
      <c r="F175" s="46"/>
      <c r="G175" s="46"/>
      <c r="H175" s="49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52"/>
      <c r="AY175" s="50"/>
      <c r="BC175" s="30"/>
      <c r="BD175" s="37"/>
      <c r="BE175" s="35"/>
      <c r="BF175" s="26"/>
      <c r="BG175" s="26"/>
      <c r="BH175" s="39"/>
      <c r="BI175" s="35"/>
      <c r="BJ175" s="26"/>
      <c r="BK175" s="26"/>
      <c r="BL175" s="26"/>
      <c r="BM175" s="39"/>
      <c r="BN175" s="35"/>
      <c r="BO175" s="32"/>
      <c r="BP175" s="30"/>
      <c r="BQ175" s="31"/>
      <c r="BR175" s="26"/>
      <c r="BS175" s="31"/>
      <c r="BT175" s="26"/>
      <c r="BU175" s="31"/>
      <c r="BV175" s="32"/>
      <c r="BW175" s="32"/>
      <c r="BX175" s="32"/>
      <c r="BY175" s="32"/>
      <c r="BZ175" s="32"/>
      <c r="CA175" s="33"/>
    </row>
    <row r="176" spans="1:79" s="34" customFormat="1" ht="23.25" hidden="1">
      <c r="A176" s="46"/>
      <c r="B176" s="47"/>
      <c r="C176" s="48"/>
      <c r="D176" s="46"/>
      <c r="E176" s="46"/>
      <c r="F176" s="46"/>
      <c r="G176" s="46"/>
      <c r="H176" s="49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52"/>
      <c r="AY176" s="50"/>
      <c r="BC176" s="30"/>
      <c r="BD176" s="37"/>
      <c r="BE176" s="35"/>
      <c r="BF176" s="26"/>
      <c r="BG176" s="26"/>
      <c r="BH176" s="39"/>
      <c r="BI176" s="35"/>
      <c r="BJ176" s="26"/>
      <c r="BK176" s="26"/>
      <c r="BL176" s="26"/>
      <c r="BM176" s="39"/>
      <c r="BN176" s="35"/>
      <c r="BO176" s="32"/>
      <c r="BP176" s="30"/>
      <c r="BQ176" s="31"/>
      <c r="BR176" s="26"/>
      <c r="BS176" s="31"/>
      <c r="BT176" s="26"/>
      <c r="BU176" s="31"/>
      <c r="BV176" s="32"/>
      <c r="BW176" s="32"/>
      <c r="BX176" s="32"/>
      <c r="BY176" s="32"/>
      <c r="BZ176" s="32"/>
      <c r="CA176" s="33"/>
    </row>
    <row r="177" spans="1:66" s="34" customFormat="1" hidden="1">
      <c r="A177" s="46"/>
      <c r="B177" s="47"/>
      <c r="C177" s="48"/>
      <c r="D177" s="46"/>
      <c r="E177" s="46"/>
      <c r="F177" s="46"/>
      <c r="G177" s="46"/>
      <c r="H177" s="49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52"/>
      <c r="BD177" s="38"/>
      <c r="BE177" s="36"/>
      <c r="BH177" s="38"/>
      <c r="BI177" s="36"/>
      <c r="BM177" s="38"/>
      <c r="BN177" s="36"/>
    </row>
    <row r="178" spans="1:66" s="34" customFormat="1" hidden="1">
      <c r="A178" s="46"/>
      <c r="B178" s="47"/>
      <c r="C178" s="48"/>
      <c r="D178" s="46"/>
      <c r="E178" s="46"/>
      <c r="F178" s="46"/>
      <c r="G178" s="46"/>
      <c r="H178" s="49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52"/>
      <c r="BD178" s="38"/>
      <c r="BE178" s="36"/>
      <c r="BH178" s="38"/>
      <c r="BI178" s="36"/>
      <c r="BM178" s="38"/>
      <c r="BN178" s="36"/>
    </row>
    <row r="179" spans="1:66" s="34" customFormat="1" hidden="1">
      <c r="A179" s="46"/>
      <c r="B179" s="47"/>
      <c r="C179" s="48"/>
      <c r="D179" s="46"/>
      <c r="E179" s="46"/>
      <c r="F179" s="46"/>
      <c r="G179" s="46"/>
      <c r="H179" s="49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52"/>
      <c r="BD179" s="38"/>
      <c r="BE179" s="36"/>
      <c r="BH179" s="38"/>
      <c r="BI179" s="36"/>
      <c r="BM179" s="38"/>
      <c r="BN179" s="36"/>
    </row>
    <row r="180" spans="1:66" s="34" customFormat="1" hidden="1">
      <c r="A180" s="46"/>
      <c r="B180" s="47"/>
      <c r="C180" s="48"/>
      <c r="D180" s="46"/>
      <c r="E180" s="46"/>
      <c r="F180" s="46"/>
      <c r="G180" s="46"/>
      <c r="H180" s="49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52"/>
      <c r="BD180" s="38"/>
      <c r="BE180" s="36"/>
      <c r="BH180" s="38"/>
      <c r="BI180" s="36"/>
      <c r="BM180" s="38"/>
      <c r="BN180" s="36"/>
    </row>
    <row r="181" spans="1:66" s="34" customFormat="1" hidden="1">
      <c r="A181" s="46"/>
      <c r="B181" s="47"/>
      <c r="C181" s="48"/>
      <c r="D181" s="46"/>
      <c r="E181" s="46"/>
      <c r="F181" s="46"/>
      <c r="G181" s="46"/>
      <c r="H181" s="49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52"/>
      <c r="BD181" s="38"/>
      <c r="BE181" s="36"/>
      <c r="BH181" s="38"/>
      <c r="BI181" s="36"/>
      <c r="BM181" s="38"/>
      <c r="BN181" s="36"/>
    </row>
    <row r="182" spans="1:66" s="34" customFormat="1" hidden="1">
      <c r="A182" s="46"/>
      <c r="B182" s="47"/>
      <c r="C182" s="48"/>
      <c r="D182" s="46"/>
      <c r="E182" s="46"/>
      <c r="F182" s="46"/>
      <c r="G182" s="46"/>
      <c r="H182" s="49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52"/>
      <c r="BD182" s="38"/>
      <c r="BE182" s="36"/>
      <c r="BH182" s="38"/>
      <c r="BI182" s="36"/>
      <c r="BM182" s="38"/>
      <c r="BN182" s="36"/>
    </row>
    <row r="183" spans="1:66" s="34" customFormat="1" hidden="1">
      <c r="A183" s="46"/>
      <c r="B183" s="47"/>
      <c r="C183" s="48"/>
      <c r="D183" s="46"/>
      <c r="E183" s="46"/>
      <c r="F183" s="46"/>
      <c r="G183" s="46"/>
      <c r="H183" s="49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52"/>
      <c r="BD183" s="38"/>
      <c r="BE183" s="36"/>
      <c r="BH183" s="38"/>
      <c r="BI183" s="36"/>
      <c r="BM183" s="38"/>
      <c r="BN183" s="36"/>
    </row>
    <row r="184" spans="1:66" s="34" customFormat="1" hidden="1">
      <c r="A184" s="46"/>
      <c r="B184" s="47"/>
      <c r="C184" s="48"/>
      <c r="D184" s="46"/>
      <c r="E184" s="46"/>
      <c r="F184" s="46"/>
      <c r="G184" s="46"/>
      <c r="H184" s="49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52"/>
      <c r="BD184" s="38"/>
      <c r="BE184" s="36"/>
      <c r="BH184" s="38"/>
      <c r="BI184" s="36"/>
      <c r="BM184" s="38"/>
      <c r="BN184" s="36"/>
    </row>
    <row r="185" spans="1:66" s="34" customFormat="1" hidden="1">
      <c r="A185" s="46"/>
      <c r="B185" s="47"/>
      <c r="C185" s="48"/>
      <c r="D185" s="46"/>
      <c r="E185" s="46"/>
      <c r="F185" s="46"/>
      <c r="G185" s="46"/>
      <c r="H185" s="49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52"/>
      <c r="BD185" s="38"/>
      <c r="BE185" s="36"/>
      <c r="BH185" s="38"/>
      <c r="BI185" s="36"/>
      <c r="BM185" s="38"/>
      <c r="BN185" s="36"/>
    </row>
    <row r="186" spans="1:66" s="34" customFormat="1" hidden="1">
      <c r="A186" s="46"/>
      <c r="B186" s="47"/>
      <c r="C186" s="48"/>
      <c r="D186" s="46"/>
      <c r="E186" s="46"/>
      <c r="F186" s="46"/>
      <c r="G186" s="46"/>
      <c r="H186" s="49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52"/>
      <c r="BD186" s="38"/>
      <c r="BE186" s="36"/>
      <c r="BH186" s="38"/>
      <c r="BI186" s="36"/>
      <c r="BM186" s="38"/>
      <c r="BN186" s="36"/>
    </row>
    <row r="187" spans="1:66" s="34" customFormat="1" hidden="1">
      <c r="A187" s="46"/>
      <c r="B187" s="47"/>
      <c r="C187" s="48"/>
      <c r="D187" s="46"/>
      <c r="E187" s="46"/>
      <c r="F187" s="46"/>
      <c r="G187" s="46"/>
      <c r="H187" s="49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52"/>
      <c r="BD187" s="38"/>
      <c r="BE187" s="36"/>
      <c r="BH187" s="38"/>
      <c r="BI187" s="36"/>
      <c r="BM187" s="38"/>
      <c r="BN187" s="36"/>
    </row>
    <row r="188" spans="1:66" s="34" customFormat="1" hidden="1">
      <c r="A188" s="46"/>
      <c r="B188" s="47"/>
      <c r="C188" s="48"/>
      <c r="D188" s="46"/>
      <c r="E188" s="46"/>
      <c r="F188" s="46"/>
      <c r="G188" s="46"/>
      <c r="H188" s="49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52"/>
      <c r="BD188" s="38"/>
      <c r="BE188" s="36"/>
      <c r="BH188" s="38"/>
      <c r="BI188" s="36"/>
      <c r="BM188" s="38"/>
      <c r="BN188" s="36"/>
    </row>
    <row r="189" spans="1:66" s="34" customFormat="1" hidden="1">
      <c r="A189" s="46"/>
      <c r="B189" s="47"/>
      <c r="C189" s="48"/>
      <c r="D189" s="46"/>
      <c r="E189" s="46"/>
      <c r="F189" s="46"/>
      <c r="G189" s="46"/>
      <c r="H189" s="49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52"/>
      <c r="BD189" s="38"/>
      <c r="BE189" s="36"/>
      <c r="BH189" s="38"/>
      <c r="BI189" s="36"/>
      <c r="BM189" s="38"/>
      <c r="BN189" s="36"/>
    </row>
    <row r="190" spans="1:66" s="34" customFormat="1" hidden="1">
      <c r="A190" s="46"/>
      <c r="B190" s="47"/>
      <c r="C190" s="48"/>
      <c r="D190" s="46"/>
      <c r="E190" s="46"/>
      <c r="F190" s="46"/>
      <c r="G190" s="46"/>
      <c r="H190" s="49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52"/>
      <c r="BD190" s="38"/>
      <c r="BE190" s="36"/>
      <c r="BH190" s="38"/>
      <c r="BI190" s="36"/>
      <c r="BM190" s="38"/>
      <c r="BN190" s="36"/>
    </row>
    <row r="191" spans="1:66" s="34" customFormat="1" hidden="1">
      <c r="A191" s="46"/>
      <c r="B191" s="47"/>
      <c r="C191" s="48"/>
      <c r="D191" s="46"/>
      <c r="E191" s="46"/>
      <c r="F191" s="46"/>
      <c r="G191" s="46"/>
      <c r="H191" s="49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52"/>
      <c r="BD191" s="38"/>
      <c r="BE191" s="36"/>
      <c r="BH191" s="38"/>
      <c r="BI191" s="36"/>
      <c r="BM191" s="38"/>
      <c r="BN191" s="36"/>
    </row>
    <row r="192" spans="1:66" s="34" customFormat="1" hidden="1">
      <c r="A192" s="46"/>
      <c r="B192" s="47"/>
      <c r="C192" s="48"/>
      <c r="D192" s="46"/>
      <c r="E192" s="46"/>
      <c r="F192" s="46"/>
      <c r="G192" s="46"/>
      <c r="H192" s="49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52"/>
      <c r="BD192" s="38"/>
      <c r="BE192" s="36"/>
      <c r="BH192" s="38"/>
      <c r="BI192" s="36"/>
      <c r="BM192" s="38"/>
      <c r="BN192" s="36"/>
    </row>
    <row r="193" spans="1:66" s="34" customFormat="1" hidden="1">
      <c r="A193" s="46"/>
      <c r="B193" s="47"/>
      <c r="C193" s="48"/>
      <c r="D193" s="46"/>
      <c r="E193" s="46"/>
      <c r="F193" s="46"/>
      <c r="G193" s="46"/>
      <c r="H193" s="49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52"/>
      <c r="BD193" s="38"/>
      <c r="BE193" s="36"/>
      <c r="BH193" s="38"/>
      <c r="BI193" s="36"/>
      <c r="BM193" s="38"/>
      <c r="BN193" s="36"/>
    </row>
    <row r="194" spans="1:66" s="34" customFormat="1" hidden="1">
      <c r="A194" s="46"/>
      <c r="B194" s="47"/>
      <c r="C194" s="48"/>
      <c r="D194" s="46"/>
      <c r="E194" s="46"/>
      <c r="F194" s="46"/>
      <c r="G194" s="46"/>
      <c r="H194" s="49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52"/>
      <c r="BD194" s="38"/>
      <c r="BE194" s="36"/>
      <c r="BH194" s="38"/>
      <c r="BI194" s="36"/>
      <c r="BM194" s="38"/>
      <c r="BN194" s="36"/>
    </row>
    <row r="195" spans="1:66" s="34" customFormat="1" hidden="1">
      <c r="A195" s="46"/>
      <c r="B195" s="47"/>
      <c r="C195" s="48"/>
      <c r="D195" s="46"/>
      <c r="E195" s="46"/>
      <c r="F195" s="46"/>
      <c r="G195" s="46"/>
      <c r="H195" s="49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52"/>
      <c r="BD195" s="38"/>
      <c r="BE195" s="36"/>
      <c r="BH195" s="38"/>
      <c r="BI195" s="36"/>
      <c r="BM195" s="38"/>
      <c r="BN195" s="36"/>
    </row>
    <row r="196" spans="1:66" s="34" customFormat="1" hidden="1">
      <c r="A196" s="46"/>
      <c r="B196" s="47"/>
      <c r="C196" s="48"/>
      <c r="D196" s="46"/>
      <c r="E196" s="46"/>
      <c r="F196" s="46"/>
      <c r="G196" s="46"/>
      <c r="H196" s="49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52"/>
      <c r="BD196" s="38"/>
      <c r="BE196" s="36"/>
      <c r="BH196" s="38"/>
      <c r="BI196" s="36"/>
      <c r="BM196" s="38"/>
      <c r="BN196" s="36"/>
    </row>
    <row r="197" spans="1:66" s="34" customFormat="1" hidden="1">
      <c r="A197" s="46"/>
      <c r="B197" s="47"/>
      <c r="C197" s="48"/>
      <c r="D197" s="46"/>
      <c r="E197" s="46"/>
      <c r="F197" s="46"/>
      <c r="G197" s="46"/>
      <c r="H197" s="49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52"/>
      <c r="BD197" s="38"/>
      <c r="BE197" s="36"/>
      <c r="BH197" s="38"/>
      <c r="BI197" s="36"/>
      <c r="BM197" s="38"/>
      <c r="BN197" s="36"/>
    </row>
    <row r="198" spans="1:66" s="34" customFormat="1" hidden="1">
      <c r="A198" s="46"/>
      <c r="B198" s="47"/>
      <c r="C198" s="48"/>
      <c r="D198" s="46"/>
      <c r="E198" s="46"/>
      <c r="F198" s="46"/>
      <c r="G198" s="46"/>
      <c r="H198" s="49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52"/>
      <c r="BD198" s="38"/>
      <c r="BE198" s="36"/>
      <c r="BH198" s="38"/>
      <c r="BI198" s="36"/>
      <c r="BM198" s="38"/>
      <c r="BN198" s="36"/>
    </row>
    <row r="199" spans="1:66" s="34" customFormat="1" hidden="1">
      <c r="A199" s="46"/>
      <c r="B199" s="47"/>
      <c r="C199" s="48"/>
      <c r="D199" s="46"/>
      <c r="E199" s="46"/>
      <c r="F199" s="46"/>
      <c r="G199" s="46"/>
      <c r="H199" s="49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52"/>
      <c r="BD199" s="38"/>
      <c r="BE199" s="36"/>
      <c r="BH199" s="38"/>
      <c r="BI199" s="36"/>
      <c r="BM199" s="38"/>
      <c r="BN199" s="36"/>
    </row>
    <row r="200" spans="1:66" s="34" customFormat="1" hidden="1">
      <c r="A200" s="46"/>
      <c r="B200" s="47"/>
      <c r="C200" s="48"/>
      <c r="D200" s="46"/>
      <c r="E200" s="46"/>
      <c r="F200" s="46"/>
      <c r="G200" s="46"/>
      <c r="H200" s="49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52"/>
      <c r="BD200" s="38"/>
      <c r="BE200" s="36"/>
      <c r="BH200" s="38"/>
      <c r="BI200" s="36"/>
      <c r="BM200" s="38"/>
      <c r="BN200" s="36"/>
    </row>
    <row r="201" spans="1:66" s="34" customFormat="1" hidden="1">
      <c r="A201" s="46"/>
      <c r="B201" s="47"/>
      <c r="C201" s="48"/>
      <c r="D201" s="46"/>
      <c r="E201" s="46"/>
      <c r="F201" s="46"/>
      <c r="G201" s="46"/>
      <c r="H201" s="49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52"/>
      <c r="BD201" s="38"/>
      <c r="BE201" s="36"/>
      <c r="BH201" s="38"/>
      <c r="BI201" s="36"/>
      <c r="BM201" s="38"/>
      <c r="BN201" s="36"/>
    </row>
    <row r="202" spans="1:66" s="34" customFormat="1" hidden="1">
      <c r="A202" s="46"/>
      <c r="B202" s="47"/>
      <c r="C202" s="48"/>
      <c r="D202" s="46"/>
      <c r="E202" s="46"/>
      <c r="F202" s="46"/>
      <c r="G202" s="46"/>
      <c r="H202" s="49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52"/>
      <c r="BD202" s="38"/>
      <c r="BE202" s="36"/>
      <c r="BH202" s="38"/>
      <c r="BI202" s="36"/>
      <c r="BM202" s="38"/>
      <c r="BN202" s="36"/>
    </row>
    <row r="203" spans="1:66" s="34" customFormat="1" hidden="1">
      <c r="A203" s="46"/>
      <c r="B203" s="47"/>
      <c r="C203" s="48"/>
      <c r="D203" s="46"/>
      <c r="E203" s="46"/>
      <c r="F203" s="46"/>
      <c r="G203" s="46"/>
      <c r="H203" s="49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52"/>
      <c r="BD203" s="38"/>
      <c r="BE203" s="36"/>
      <c r="BH203" s="38"/>
      <c r="BI203" s="36"/>
      <c r="BM203" s="38"/>
      <c r="BN203" s="36"/>
    </row>
    <row r="204" spans="1:66" s="34" customFormat="1" hidden="1">
      <c r="A204" s="46"/>
      <c r="B204" s="47"/>
      <c r="C204" s="48"/>
      <c r="D204" s="46"/>
      <c r="E204" s="46"/>
      <c r="F204" s="46"/>
      <c r="G204" s="46"/>
      <c r="H204" s="49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52"/>
      <c r="BD204" s="38"/>
      <c r="BE204" s="36"/>
      <c r="BH204" s="38"/>
      <c r="BI204" s="36"/>
      <c r="BM204" s="38"/>
      <c r="BN204" s="36"/>
    </row>
    <row r="205" spans="1:66" s="34" customFormat="1" hidden="1">
      <c r="A205" s="46"/>
      <c r="B205" s="47"/>
      <c r="C205" s="48"/>
      <c r="D205" s="46"/>
      <c r="E205" s="46"/>
      <c r="F205" s="46"/>
      <c r="G205" s="46"/>
      <c r="H205" s="49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52"/>
      <c r="BD205" s="38"/>
      <c r="BE205" s="36"/>
      <c r="BH205" s="38"/>
      <c r="BI205" s="36"/>
      <c r="BM205" s="38"/>
      <c r="BN205" s="36"/>
    </row>
    <row r="206" spans="1:66" s="34" customFormat="1" hidden="1">
      <c r="A206" s="46"/>
      <c r="B206" s="47"/>
      <c r="C206" s="48"/>
      <c r="D206" s="46"/>
      <c r="E206" s="46"/>
      <c r="F206" s="46"/>
      <c r="G206" s="46"/>
      <c r="H206" s="49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52"/>
      <c r="BD206" s="38"/>
      <c r="BE206" s="36"/>
      <c r="BH206" s="38"/>
      <c r="BI206" s="36"/>
      <c r="BM206" s="38"/>
      <c r="BN206" s="36"/>
    </row>
    <row r="207" spans="1:66" s="34" customFormat="1" hidden="1">
      <c r="A207" s="46"/>
      <c r="B207" s="47"/>
      <c r="C207" s="48"/>
      <c r="D207" s="46"/>
      <c r="E207" s="46"/>
      <c r="F207" s="46"/>
      <c r="G207" s="46"/>
      <c r="H207" s="49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52"/>
      <c r="BD207" s="38"/>
      <c r="BE207" s="36"/>
      <c r="BH207" s="38"/>
      <c r="BI207" s="36"/>
      <c r="BM207" s="38"/>
      <c r="BN207" s="36"/>
    </row>
    <row r="208" spans="1:66" s="34" customFormat="1" hidden="1">
      <c r="A208" s="46"/>
      <c r="B208" s="47"/>
      <c r="C208" s="48"/>
      <c r="D208" s="46"/>
      <c r="E208" s="46"/>
      <c r="F208" s="46"/>
      <c r="G208" s="46"/>
      <c r="H208" s="49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52"/>
      <c r="BD208" s="38"/>
      <c r="BE208" s="36"/>
      <c r="BH208" s="38"/>
      <c r="BI208" s="36"/>
      <c r="BM208" s="38"/>
      <c r="BN208" s="36"/>
    </row>
    <row r="209" spans="1:66" s="34" customFormat="1" hidden="1">
      <c r="A209" s="46"/>
      <c r="B209" s="47"/>
      <c r="C209" s="48"/>
      <c r="D209" s="46"/>
      <c r="E209" s="46"/>
      <c r="F209" s="46"/>
      <c r="G209" s="46"/>
      <c r="H209" s="49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52"/>
      <c r="BD209" s="38"/>
      <c r="BE209" s="36"/>
      <c r="BH209" s="38"/>
      <c r="BI209" s="36"/>
      <c r="BM209" s="38"/>
      <c r="BN209" s="36"/>
    </row>
    <row r="210" spans="1:66" s="34" customFormat="1" hidden="1">
      <c r="A210" s="46"/>
      <c r="B210" s="47"/>
      <c r="C210" s="48"/>
      <c r="D210" s="46"/>
      <c r="E210" s="46"/>
      <c r="F210" s="46"/>
      <c r="G210" s="46"/>
      <c r="H210" s="49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52"/>
      <c r="BD210" s="38"/>
      <c r="BE210" s="36"/>
      <c r="BH210" s="38"/>
      <c r="BI210" s="36"/>
      <c r="BM210" s="38"/>
      <c r="BN210" s="36"/>
    </row>
    <row r="211" spans="1:66" s="34" customFormat="1" hidden="1">
      <c r="A211" s="46"/>
      <c r="B211" s="47"/>
      <c r="C211" s="48"/>
      <c r="D211" s="46"/>
      <c r="E211" s="46"/>
      <c r="F211" s="46"/>
      <c r="G211" s="46"/>
      <c r="H211" s="49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52"/>
      <c r="BD211" s="38"/>
      <c r="BE211" s="36"/>
      <c r="BH211" s="38"/>
      <c r="BI211" s="36"/>
      <c r="BM211" s="38"/>
      <c r="BN211" s="36"/>
    </row>
    <row r="212" spans="1:66" s="34" customFormat="1" hidden="1">
      <c r="A212" s="46"/>
      <c r="B212" s="47"/>
      <c r="C212" s="48"/>
      <c r="D212" s="46"/>
      <c r="E212" s="46"/>
      <c r="F212" s="46"/>
      <c r="G212" s="46"/>
      <c r="H212" s="49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52"/>
      <c r="BD212" s="38"/>
      <c r="BE212" s="36"/>
      <c r="BH212" s="38"/>
      <c r="BI212" s="36"/>
      <c r="BM212" s="38"/>
      <c r="BN212" s="36"/>
    </row>
    <row r="213" spans="1:66" s="34" customFormat="1" hidden="1">
      <c r="A213" s="46"/>
      <c r="B213" s="47"/>
      <c r="C213" s="48"/>
      <c r="D213" s="46"/>
      <c r="E213" s="46"/>
      <c r="F213" s="46"/>
      <c r="G213" s="46"/>
      <c r="H213" s="49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52"/>
      <c r="BD213" s="38"/>
      <c r="BE213" s="36"/>
      <c r="BH213" s="38"/>
      <c r="BI213" s="36"/>
      <c r="BM213" s="38"/>
      <c r="BN213" s="36"/>
    </row>
    <row r="214" spans="1:66" s="34" customFormat="1" hidden="1">
      <c r="A214" s="46"/>
      <c r="B214" s="47"/>
      <c r="C214" s="48"/>
      <c r="D214" s="46"/>
      <c r="E214" s="46"/>
      <c r="F214" s="46"/>
      <c r="G214" s="46"/>
      <c r="H214" s="49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52"/>
      <c r="BD214" s="38"/>
      <c r="BE214" s="36"/>
      <c r="BH214" s="38"/>
      <c r="BI214" s="36"/>
      <c r="BM214" s="38"/>
      <c r="BN214" s="36"/>
    </row>
    <row r="215" spans="1:66" s="34" customFormat="1" hidden="1">
      <c r="A215" s="46"/>
      <c r="B215" s="47"/>
      <c r="C215" s="48"/>
      <c r="D215" s="46"/>
      <c r="E215" s="46"/>
      <c r="F215" s="46"/>
      <c r="G215" s="46"/>
      <c r="H215" s="49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52"/>
      <c r="BD215" s="38"/>
      <c r="BE215" s="36"/>
      <c r="BH215" s="38"/>
      <c r="BI215" s="36"/>
      <c r="BM215" s="38"/>
      <c r="BN215" s="36"/>
    </row>
    <row r="216" spans="1:66" s="34" customFormat="1" hidden="1">
      <c r="A216" s="46"/>
      <c r="B216" s="47"/>
      <c r="C216" s="48"/>
      <c r="D216" s="46"/>
      <c r="E216" s="46"/>
      <c r="F216" s="46"/>
      <c r="G216" s="46"/>
      <c r="H216" s="49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52"/>
      <c r="BD216" s="38"/>
      <c r="BE216" s="36"/>
      <c r="BH216" s="38"/>
      <c r="BI216" s="36"/>
      <c r="BM216" s="38"/>
      <c r="BN216" s="36"/>
    </row>
    <row r="217" spans="1:66" s="34" customFormat="1" hidden="1">
      <c r="A217" s="46"/>
      <c r="B217" s="47"/>
      <c r="C217" s="48"/>
      <c r="D217" s="46"/>
      <c r="E217" s="46"/>
      <c r="F217" s="46"/>
      <c r="G217" s="46"/>
      <c r="H217" s="49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52"/>
      <c r="BD217" s="38"/>
      <c r="BE217" s="36"/>
      <c r="BH217" s="38"/>
      <c r="BI217" s="36"/>
      <c r="BM217" s="38"/>
      <c r="BN217" s="36"/>
    </row>
    <row r="218" spans="1:66" s="34" customFormat="1" hidden="1">
      <c r="A218" s="46"/>
      <c r="B218" s="47"/>
      <c r="C218" s="48"/>
      <c r="D218" s="46"/>
      <c r="E218" s="46"/>
      <c r="F218" s="46"/>
      <c r="G218" s="46"/>
      <c r="H218" s="49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52"/>
      <c r="BD218" s="38"/>
      <c r="BE218" s="36"/>
      <c r="BH218" s="38"/>
      <c r="BI218" s="36"/>
      <c r="BM218" s="38"/>
      <c r="BN218" s="36"/>
    </row>
    <row r="219" spans="1:66" s="34" customFormat="1" hidden="1">
      <c r="A219" s="46"/>
      <c r="B219" s="47"/>
      <c r="C219" s="48"/>
      <c r="D219" s="46"/>
      <c r="E219" s="46"/>
      <c r="F219" s="46"/>
      <c r="G219" s="46"/>
      <c r="H219" s="49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52"/>
      <c r="BD219" s="38"/>
      <c r="BE219" s="36"/>
      <c r="BH219" s="38"/>
      <c r="BI219" s="36"/>
      <c r="BM219" s="38"/>
      <c r="BN219" s="36"/>
    </row>
    <row r="220" spans="1:66" s="34" customFormat="1" hidden="1">
      <c r="A220" s="46"/>
      <c r="B220" s="47"/>
      <c r="C220" s="48"/>
      <c r="D220" s="46"/>
      <c r="E220" s="46"/>
      <c r="F220" s="46"/>
      <c r="G220" s="46"/>
      <c r="H220" s="49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52"/>
      <c r="BD220" s="38"/>
      <c r="BE220" s="36"/>
      <c r="BH220" s="38"/>
      <c r="BI220" s="36"/>
      <c r="BM220" s="38"/>
      <c r="BN220" s="36"/>
    </row>
    <row r="221" spans="1:66" s="34" customFormat="1" hidden="1">
      <c r="A221" s="46"/>
      <c r="B221" s="47"/>
      <c r="C221" s="48"/>
      <c r="D221" s="46"/>
      <c r="E221" s="46"/>
      <c r="F221" s="46"/>
      <c r="G221" s="46"/>
      <c r="H221" s="49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52"/>
      <c r="BD221" s="38"/>
      <c r="BE221" s="36"/>
      <c r="BH221" s="38"/>
      <c r="BI221" s="36"/>
      <c r="BM221" s="38"/>
      <c r="BN221" s="36"/>
    </row>
    <row r="222" spans="1:66" s="34" customFormat="1" hidden="1">
      <c r="A222" s="46"/>
      <c r="B222" s="47"/>
      <c r="C222" s="48"/>
      <c r="D222" s="46"/>
      <c r="E222" s="46"/>
      <c r="F222" s="46"/>
      <c r="G222" s="46"/>
      <c r="H222" s="49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52"/>
      <c r="BD222" s="38"/>
      <c r="BE222" s="36"/>
      <c r="BH222" s="38"/>
      <c r="BI222" s="36"/>
      <c r="BM222" s="38"/>
      <c r="BN222" s="36"/>
    </row>
    <row r="223" spans="1:66" s="34" customFormat="1" hidden="1">
      <c r="A223" s="46"/>
      <c r="B223" s="47"/>
      <c r="C223" s="48"/>
      <c r="D223" s="46"/>
      <c r="E223" s="46"/>
      <c r="F223" s="46"/>
      <c r="G223" s="46"/>
      <c r="H223" s="49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52"/>
      <c r="BD223" s="38"/>
      <c r="BE223" s="36"/>
      <c r="BH223" s="38"/>
      <c r="BI223" s="36"/>
      <c r="BM223" s="38"/>
      <c r="BN223" s="36"/>
    </row>
    <row r="224" spans="1:66" s="34" customFormat="1" hidden="1">
      <c r="A224" s="46"/>
      <c r="B224" s="47"/>
      <c r="C224" s="48"/>
      <c r="D224" s="46"/>
      <c r="E224" s="46"/>
      <c r="F224" s="46"/>
      <c r="G224" s="46"/>
      <c r="H224" s="49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52"/>
      <c r="BD224" s="38"/>
      <c r="BE224" s="36"/>
      <c r="BH224" s="38"/>
      <c r="BI224" s="36"/>
      <c r="BM224" s="38"/>
      <c r="BN224" s="36"/>
    </row>
    <row r="225" spans="1:66" s="34" customFormat="1" hidden="1">
      <c r="A225" s="46"/>
      <c r="B225" s="47"/>
      <c r="C225" s="48"/>
      <c r="D225" s="46"/>
      <c r="E225" s="46"/>
      <c r="F225" s="46"/>
      <c r="G225" s="46"/>
      <c r="H225" s="49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52"/>
      <c r="BD225" s="38"/>
      <c r="BE225" s="36"/>
      <c r="BH225" s="38"/>
      <c r="BI225" s="36"/>
      <c r="BM225" s="38"/>
      <c r="BN225" s="36"/>
    </row>
    <row r="226" spans="1:66" s="34" customFormat="1" hidden="1">
      <c r="A226" s="46"/>
      <c r="B226" s="47"/>
      <c r="C226" s="48"/>
      <c r="D226" s="46"/>
      <c r="E226" s="46"/>
      <c r="F226" s="46"/>
      <c r="G226" s="46"/>
      <c r="H226" s="49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52"/>
      <c r="BD226" s="38"/>
      <c r="BE226" s="36"/>
      <c r="BH226" s="38"/>
      <c r="BI226" s="36"/>
      <c r="BM226" s="38"/>
      <c r="BN226" s="36"/>
    </row>
    <row r="227" spans="1:66" s="34" customFormat="1" hidden="1">
      <c r="A227" s="46"/>
      <c r="B227" s="47"/>
      <c r="C227" s="48"/>
      <c r="D227" s="46"/>
      <c r="E227" s="46"/>
      <c r="F227" s="46"/>
      <c r="G227" s="46"/>
      <c r="H227" s="49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52"/>
      <c r="BD227" s="38"/>
      <c r="BE227" s="36"/>
      <c r="BH227" s="38"/>
      <c r="BI227" s="36"/>
      <c r="BM227" s="38"/>
      <c r="BN227" s="36"/>
    </row>
    <row r="228" spans="1:66" s="34" customFormat="1" hidden="1">
      <c r="A228" s="46"/>
      <c r="B228" s="47"/>
      <c r="C228" s="48"/>
      <c r="D228" s="46"/>
      <c r="E228" s="46"/>
      <c r="F228" s="46"/>
      <c r="G228" s="46"/>
      <c r="H228" s="49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52"/>
      <c r="BD228" s="38"/>
      <c r="BE228" s="36"/>
      <c r="BH228" s="38"/>
      <c r="BI228" s="36"/>
      <c r="BM228" s="38"/>
      <c r="BN228" s="36"/>
    </row>
    <row r="229" spans="1:66" s="34" customFormat="1" hidden="1">
      <c r="A229" s="46"/>
      <c r="B229" s="47"/>
      <c r="C229" s="48"/>
      <c r="D229" s="46"/>
      <c r="E229" s="46"/>
      <c r="F229" s="46"/>
      <c r="G229" s="46"/>
      <c r="H229" s="49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52"/>
      <c r="BD229" s="38"/>
      <c r="BE229" s="36"/>
      <c r="BH229" s="38"/>
      <c r="BI229" s="36"/>
      <c r="BM229" s="38"/>
      <c r="BN229" s="36"/>
    </row>
    <row r="230" spans="1:66" s="34" customFormat="1" hidden="1">
      <c r="A230" s="46"/>
      <c r="B230" s="47"/>
      <c r="C230" s="48"/>
      <c r="D230" s="46"/>
      <c r="E230" s="46"/>
      <c r="F230" s="46"/>
      <c r="G230" s="46"/>
      <c r="H230" s="49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52"/>
      <c r="BD230" s="38"/>
      <c r="BE230" s="36"/>
      <c r="BH230" s="38"/>
      <c r="BI230" s="36"/>
      <c r="BM230" s="38"/>
      <c r="BN230" s="36"/>
    </row>
    <row r="231" spans="1:66" s="34" customFormat="1" hidden="1">
      <c r="A231" s="46"/>
      <c r="B231" s="47"/>
      <c r="C231" s="48"/>
      <c r="D231" s="46"/>
      <c r="E231" s="46"/>
      <c r="F231" s="46"/>
      <c r="G231" s="46"/>
      <c r="H231" s="49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52"/>
      <c r="BD231" s="38"/>
      <c r="BE231" s="36"/>
      <c r="BH231" s="38"/>
      <c r="BI231" s="36"/>
      <c r="BM231" s="38"/>
      <c r="BN231" s="36"/>
    </row>
    <row r="232" spans="1:66" s="34" customFormat="1" hidden="1">
      <c r="A232" s="46"/>
      <c r="B232" s="47"/>
      <c r="C232" s="48"/>
      <c r="D232" s="46"/>
      <c r="E232" s="46"/>
      <c r="F232" s="46"/>
      <c r="G232" s="46"/>
      <c r="H232" s="49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52"/>
      <c r="BD232" s="38"/>
      <c r="BE232" s="36"/>
      <c r="BH232" s="38"/>
      <c r="BI232" s="36"/>
      <c r="BM232" s="38"/>
      <c r="BN232" s="36"/>
    </row>
    <row r="233" spans="1:66" s="34" customFormat="1" hidden="1">
      <c r="A233" s="46"/>
      <c r="B233" s="47"/>
      <c r="C233" s="48"/>
      <c r="D233" s="46"/>
      <c r="E233" s="46"/>
      <c r="F233" s="46"/>
      <c r="G233" s="46"/>
      <c r="H233" s="49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52"/>
      <c r="BD233" s="38"/>
      <c r="BE233" s="36"/>
      <c r="BH233" s="38"/>
      <c r="BI233" s="36"/>
      <c r="BM233" s="38"/>
      <c r="BN233" s="36"/>
    </row>
    <row r="234" spans="1:66" s="34" customFormat="1" hidden="1">
      <c r="A234" s="46"/>
      <c r="B234" s="47"/>
      <c r="C234" s="48"/>
      <c r="D234" s="46"/>
      <c r="E234" s="46"/>
      <c r="F234" s="46"/>
      <c r="G234" s="46"/>
      <c r="H234" s="49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52"/>
      <c r="BD234" s="38"/>
      <c r="BE234" s="36"/>
      <c r="BH234" s="38"/>
      <c r="BI234" s="36"/>
      <c r="BM234" s="38"/>
      <c r="BN234" s="36"/>
    </row>
    <row r="235" spans="1:66" s="34" customFormat="1" hidden="1">
      <c r="A235" s="46"/>
      <c r="B235" s="47"/>
      <c r="C235" s="48"/>
      <c r="D235" s="46"/>
      <c r="E235" s="46"/>
      <c r="F235" s="46"/>
      <c r="G235" s="46"/>
      <c r="H235" s="49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52"/>
      <c r="BD235" s="38"/>
      <c r="BE235" s="36"/>
      <c r="BH235" s="38"/>
      <c r="BI235" s="36"/>
      <c r="BM235" s="38"/>
      <c r="BN235" s="36"/>
    </row>
    <row r="236" spans="1:66" s="34" customFormat="1" hidden="1">
      <c r="A236" s="46"/>
      <c r="B236" s="47"/>
      <c r="C236" s="48"/>
      <c r="D236" s="46"/>
      <c r="E236" s="46"/>
      <c r="F236" s="46"/>
      <c r="G236" s="46"/>
      <c r="H236" s="49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52"/>
      <c r="BD236" s="38"/>
      <c r="BE236" s="36"/>
      <c r="BH236" s="38"/>
      <c r="BI236" s="36"/>
      <c r="BM236" s="38"/>
      <c r="BN236" s="36"/>
    </row>
    <row r="237" spans="1:66" s="34" customFormat="1" hidden="1">
      <c r="A237" s="46"/>
      <c r="B237" s="47"/>
      <c r="C237" s="48"/>
      <c r="D237" s="46"/>
      <c r="E237" s="46"/>
      <c r="F237" s="46"/>
      <c r="G237" s="46"/>
      <c r="H237" s="49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52"/>
      <c r="BD237" s="38"/>
      <c r="BE237" s="36"/>
      <c r="BH237" s="38"/>
      <c r="BI237" s="36"/>
      <c r="BM237" s="38"/>
      <c r="BN237" s="36"/>
    </row>
    <row r="238" spans="1:66" s="34" customFormat="1" hidden="1">
      <c r="A238" s="46"/>
      <c r="B238" s="47"/>
      <c r="C238" s="48"/>
      <c r="D238" s="46"/>
      <c r="E238" s="46"/>
      <c r="F238" s="46"/>
      <c r="G238" s="46"/>
      <c r="H238" s="49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52"/>
      <c r="BD238" s="38"/>
      <c r="BE238" s="36"/>
      <c r="BH238" s="38"/>
      <c r="BI238" s="36"/>
      <c r="BM238" s="38"/>
      <c r="BN238" s="36"/>
    </row>
    <row r="239" spans="1:66" s="34" customFormat="1" hidden="1">
      <c r="A239" s="46"/>
      <c r="B239" s="47"/>
      <c r="C239" s="48"/>
      <c r="D239" s="46"/>
      <c r="E239" s="46"/>
      <c r="F239" s="46"/>
      <c r="G239" s="46"/>
      <c r="H239" s="49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52"/>
      <c r="BD239" s="38"/>
      <c r="BE239" s="36"/>
      <c r="BH239" s="38"/>
      <c r="BI239" s="36"/>
      <c r="BM239" s="38"/>
      <c r="BN239" s="36"/>
    </row>
    <row r="240" spans="1:66" s="34" customFormat="1" hidden="1">
      <c r="A240" s="46"/>
      <c r="B240" s="47"/>
      <c r="C240" s="48"/>
      <c r="D240" s="46"/>
      <c r="E240" s="46"/>
      <c r="F240" s="46"/>
      <c r="G240" s="46"/>
      <c r="H240" s="49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52"/>
      <c r="BD240" s="38"/>
      <c r="BE240" s="36"/>
      <c r="BH240" s="38"/>
      <c r="BI240" s="36"/>
      <c r="BM240" s="38"/>
      <c r="BN240" s="36"/>
    </row>
    <row r="241" spans="1:66" s="34" customFormat="1" hidden="1">
      <c r="A241" s="46"/>
      <c r="B241" s="47"/>
      <c r="C241" s="48"/>
      <c r="D241" s="46"/>
      <c r="E241" s="46"/>
      <c r="F241" s="46"/>
      <c r="G241" s="46"/>
      <c r="H241" s="49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52"/>
      <c r="BD241" s="38"/>
      <c r="BE241" s="36"/>
      <c r="BH241" s="38"/>
      <c r="BI241" s="36"/>
      <c r="BM241" s="38"/>
      <c r="BN241" s="36"/>
    </row>
    <row r="242" spans="1:66" s="34" customFormat="1" hidden="1">
      <c r="A242" s="46"/>
      <c r="B242" s="47"/>
      <c r="C242" s="48"/>
      <c r="D242" s="46"/>
      <c r="E242" s="46"/>
      <c r="F242" s="46"/>
      <c r="G242" s="46"/>
      <c r="H242" s="49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52"/>
      <c r="BD242" s="38"/>
      <c r="BE242" s="36"/>
      <c r="BH242" s="38"/>
      <c r="BI242" s="36"/>
      <c r="BM242" s="38"/>
      <c r="BN242" s="36"/>
    </row>
    <row r="243" spans="1:66" s="34" customFormat="1" hidden="1">
      <c r="A243" s="46"/>
      <c r="B243" s="47"/>
      <c r="C243" s="48"/>
      <c r="D243" s="46"/>
      <c r="E243" s="46"/>
      <c r="F243" s="46"/>
      <c r="G243" s="46"/>
      <c r="H243" s="49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52"/>
      <c r="BD243" s="38"/>
      <c r="BE243" s="36"/>
      <c r="BH243" s="38"/>
      <c r="BI243" s="36"/>
      <c r="BM243" s="38"/>
      <c r="BN243" s="36"/>
    </row>
    <row r="244" spans="1:66" s="34" customFormat="1" hidden="1">
      <c r="A244" s="46"/>
      <c r="B244" s="47"/>
      <c r="C244" s="48"/>
      <c r="D244" s="46"/>
      <c r="E244" s="46"/>
      <c r="F244" s="46"/>
      <c r="G244" s="46"/>
      <c r="H244" s="49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52"/>
      <c r="BD244" s="38"/>
      <c r="BE244" s="36"/>
      <c r="BH244" s="38"/>
      <c r="BI244" s="36"/>
      <c r="BM244" s="38"/>
      <c r="BN244" s="36"/>
    </row>
    <row r="245" spans="1:66" s="34" customFormat="1" hidden="1">
      <c r="A245" s="46"/>
      <c r="B245" s="47"/>
      <c r="C245" s="48"/>
      <c r="D245" s="46"/>
      <c r="E245" s="46"/>
      <c r="F245" s="46"/>
      <c r="G245" s="46"/>
      <c r="H245" s="49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52"/>
      <c r="BD245" s="38"/>
      <c r="BE245" s="36"/>
      <c r="BH245" s="38"/>
      <c r="BI245" s="36"/>
      <c r="BM245" s="38"/>
      <c r="BN245" s="36"/>
    </row>
    <row r="246" spans="1:66" s="34" customFormat="1" hidden="1">
      <c r="A246" s="46"/>
      <c r="B246" s="47"/>
      <c r="C246" s="48"/>
      <c r="D246" s="46"/>
      <c r="E246" s="46"/>
      <c r="F246" s="46"/>
      <c r="G246" s="46"/>
      <c r="H246" s="49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52"/>
      <c r="BD246" s="38"/>
      <c r="BE246" s="36"/>
      <c r="BH246" s="38"/>
      <c r="BI246" s="36"/>
      <c r="BM246" s="38"/>
      <c r="BN246" s="36"/>
    </row>
    <row r="247" spans="1:66" s="34" customFormat="1" hidden="1">
      <c r="A247" s="46"/>
      <c r="B247" s="47"/>
      <c r="C247" s="48"/>
      <c r="D247" s="46"/>
      <c r="E247" s="46"/>
      <c r="F247" s="46"/>
      <c r="G247" s="46"/>
      <c r="H247" s="49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52"/>
      <c r="BD247" s="38"/>
      <c r="BE247" s="36"/>
      <c r="BH247" s="38"/>
      <c r="BI247" s="36"/>
      <c r="BM247" s="38"/>
      <c r="BN247" s="36"/>
    </row>
    <row r="248" spans="1:66" s="34" customFormat="1" hidden="1">
      <c r="A248" s="46"/>
      <c r="B248" s="47"/>
      <c r="C248" s="48"/>
      <c r="D248" s="46"/>
      <c r="E248" s="46"/>
      <c r="F248" s="46"/>
      <c r="G248" s="46"/>
      <c r="H248" s="49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52"/>
      <c r="BD248" s="38"/>
      <c r="BE248" s="36"/>
      <c r="BH248" s="38"/>
      <c r="BI248" s="36"/>
      <c r="BM248" s="38"/>
      <c r="BN248" s="36"/>
    </row>
    <row r="249" spans="1:66" s="34" customFormat="1" hidden="1">
      <c r="A249" s="46"/>
      <c r="B249" s="47"/>
      <c r="C249" s="48"/>
      <c r="D249" s="46"/>
      <c r="E249" s="46"/>
      <c r="F249" s="46"/>
      <c r="G249" s="46"/>
      <c r="H249" s="49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52"/>
      <c r="BD249" s="38"/>
      <c r="BE249" s="36"/>
      <c r="BH249" s="38"/>
      <c r="BI249" s="36"/>
      <c r="BM249" s="38"/>
      <c r="BN249" s="36"/>
    </row>
    <row r="250" spans="1:66" s="34" customFormat="1" hidden="1">
      <c r="A250" s="46"/>
      <c r="B250" s="47"/>
      <c r="C250" s="48"/>
      <c r="D250" s="46"/>
      <c r="E250" s="46"/>
      <c r="F250" s="46"/>
      <c r="G250" s="46"/>
      <c r="H250" s="49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52"/>
      <c r="BD250" s="38"/>
      <c r="BE250" s="36"/>
      <c r="BH250" s="38"/>
      <c r="BI250" s="36"/>
      <c r="BM250" s="38"/>
      <c r="BN250" s="36"/>
    </row>
    <row r="251" spans="1:66" s="34" customFormat="1" hidden="1">
      <c r="A251" s="46"/>
      <c r="B251" s="47"/>
      <c r="C251" s="48"/>
      <c r="D251" s="46"/>
      <c r="E251" s="46"/>
      <c r="F251" s="46"/>
      <c r="G251" s="46"/>
      <c r="H251" s="49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52"/>
      <c r="BD251" s="38"/>
      <c r="BE251" s="36"/>
      <c r="BH251" s="38"/>
      <c r="BI251" s="36"/>
      <c r="BM251" s="38"/>
      <c r="BN251" s="36"/>
    </row>
    <row r="252" spans="1:66" s="34" customFormat="1" hidden="1">
      <c r="A252" s="46"/>
      <c r="B252" s="47"/>
      <c r="C252" s="48"/>
      <c r="D252" s="46"/>
      <c r="E252" s="46"/>
      <c r="F252" s="46"/>
      <c r="G252" s="46"/>
      <c r="H252" s="49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52"/>
      <c r="BD252" s="38"/>
      <c r="BE252" s="36"/>
      <c r="BH252" s="38"/>
      <c r="BI252" s="36"/>
      <c r="BM252" s="38"/>
      <c r="BN252" s="36"/>
    </row>
    <row r="253" spans="1:66" s="34" customFormat="1" hidden="1">
      <c r="A253" s="46"/>
      <c r="B253" s="47"/>
      <c r="C253" s="48"/>
      <c r="D253" s="46"/>
      <c r="E253" s="46"/>
      <c r="F253" s="46"/>
      <c r="G253" s="46"/>
      <c r="H253" s="49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52"/>
      <c r="BD253" s="38"/>
      <c r="BE253" s="36"/>
      <c r="BH253" s="38"/>
      <c r="BI253" s="36"/>
      <c r="BM253" s="38"/>
      <c r="BN253" s="36"/>
    </row>
    <row r="254" spans="1:66" s="34" customFormat="1" hidden="1">
      <c r="A254" s="46"/>
      <c r="B254" s="47"/>
      <c r="C254" s="48"/>
      <c r="D254" s="46"/>
      <c r="E254" s="46"/>
      <c r="F254" s="46"/>
      <c r="G254" s="46"/>
      <c r="H254" s="49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52"/>
      <c r="BD254" s="38"/>
      <c r="BE254" s="36"/>
      <c r="BH254" s="38"/>
      <c r="BI254" s="36"/>
      <c r="BM254" s="38"/>
      <c r="BN254" s="36"/>
    </row>
    <row r="255" spans="1:66" s="34" customFormat="1" hidden="1">
      <c r="A255" s="46"/>
      <c r="B255" s="47"/>
      <c r="C255" s="48"/>
      <c r="D255" s="46"/>
      <c r="E255" s="46"/>
      <c r="F255" s="46"/>
      <c r="G255" s="46"/>
      <c r="H255" s="49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52"/>
      <c r="BD255" s="38"/>
      <c r="BE255" s="36"/>
      <c r="BH255" s="38"/>
      <c r="BI255" s="36"/>
      <c r="BM255" s="38"/>
      <c r="BN255" s="36"/>
    </row>
    <row r="256" spans="1:66" s="34" customFormat="1" hidden="1">
      <c r="A256" s="46"/>
      <c r="B256" s="47"/>
      <c r="C256" s="48"/>
      <c r="D256" s="46"/>
      <c r="E256" s="46"/>
      <c r="F256" s="46"/>
      <c r="G256" s="46"/>
      <c r="H256" s="49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52"/>
      <c r="BD256" s="38"/>
      <c r="BE256" s="36"/>
      <c r="BH256" s="38"/>
      <c r="BI256" s="36"/>
      <c r="BM256" s="38"/>
      <c r="BN256" s="36"/>
    </row>
    <row r="257" spans="1:66" s="34" customFormat="1" hidden="1">
      <c r="A257" s="46"/>
      <c r="B257" s="47"/>
      <c r="C257" s="48"/>
      <c r="D257" s="46"/>
      <c r="E257" s="46"/>
      <c r="F257" s="46"/>
      <c r="G257" s="46"/>
      <c r="H257" s="49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52"/>
      <c r="BD257" s="38"/>
      <c r="BE257" s="36"/>
      <c r="BH257" s="38"/>
      <c r="BI257" s="36"/>
      <c r="BM257" s="38"/>
      <c r="BN257" s="36"/>
    </row>
    <row r="258" spans="1:66" s="34" customFormat="1" hidden="1">
      <c r="A258" s="46"/>
      <c r="B258" s="47"/>
      <c r="C258" s="48"/>
      <c r="D258" s="46"/>
      <c r="E258" s="46"/>
      <c r="F258" s="46"/>
      <c r="G258" s="46"/>
      <c r="H258" s="49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52"/>
      <c r="BD258" s="38"/>
      <c r="BE258" s="36"/>
      <c r="BH258" s="38"/>
      <c r="BI258" s="36"/>
      <c r="BM258" s="38"/>
      <c r="BN258" s="36"/>
    </row>
    <row r="259" spans="1:66" s="34" customFormat="1" hidden="1">
      <c r="A259" s="46"/>
      <c r="B259" s="47"/>
      <c r="C259" s="48"/>
      <c r="D259" s="46"/>
      <c r="E259" s="46"/>
      <c r="F259" s="46"/>
      <c r="G259" s="46"/>
      <c r="H259" s="49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52"/>
      <c r="BD259" s="38"/>
      <c r="BE259" s="36"/>
      <c r="BH259" s="38"/>
      <c r="BI259" s="36"/>
      <c r="BM259" s="38"/>
      <c r="BN259" s="36"/>
    </row>
    <row r="260" spans="1:66" s="34" customFormat="1" hidden="1">
      <c r="A260" s="46"/>
      <c r="B260" s="47"/>
      <c r="C260" s="48"/>
      <c r="D260" s="46"/>
      <c r="E260" s="46"/>
      <c r="F260" s="46"/>
      <c r="G260" s="46"/>
      <c r="H260" s="49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52"/>
      <c r="BD260" s="38"/>
      <c r="BE260" s="36"/>
      <c r="BH260" s="38"/>
      <c r="BI260" s="36"/>
      <c r="BM260" s="38"/>
      <c r="BN260" s="36"/>
    </row>
    <row r="261" spans="1:66" s="34" customFormat="1" hidden="1">
      <c r="A261" s="46"/>
      <c r="B261" s="47"/>
      <c r="C261" s="48"/>
      <c r="D261" s="46"/>
      <c r="E261" s="46"/>
      <c r="F261" s="46"/>
      <c r="G261" s="46"/>
      <c r="H261" s="49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52"/>
      <c r="BD261" s="38"/>
      <c r="BE261" s="36"/>
      <c r="BH261" s="38"/>
      <c r="BI261" s="36"/>
      <c r="BM261" s="38"/>
      <c r="BN261" s="36"/>
    </row>
    <row r="262" spans="1:66" s="34" customFormat="1" hidden="1">
      <c r="A262" s="46"/>
      <c r="B262" s="47"/>
      <c r="C262" s="48"/>
      <c r="D262" s="46"/>
      <c r="E262" s="46"/>
      <c r="F262" s="46"/>
      <c r="G262" s="46"/>
      <c r="H262" s="49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52"/>
      <c r="BD262" s="38"/>
      <c r="BE262" s="36"/>
      <c r="BH262" s="38"/>
      <c r="BI262" s="36"/>
      <c r="BM262" s="38"/>
      <c r="BN262" s="36"/>
    </row>
    <row r="263" spans="1:66" s="34" customFormat="1" hidden="1">
      <c r="A263" s="46"/>
      <c r="B263" s="47"/>
      <c r="C263" s="48"/>
      <c r="D263" s="46"/>
      <c r="E263" s="46"/>
      <c r="F263" s="46"/>
      <c r="G263" s="46"/>
      <c r="H263" s="49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52"/>
      <c r="BD263" s="38"/>
      <c r="BE263" s="36"/>
      <c r="BH263" s="38"/>
      <c r="BI263" s="36"/>
      <c r="BM263" s="38"/>
      <c r="BN263" s="36"/>
    </row>
    <row r="264" spans="1:66" s="34" customFormat="1" hidden="1">
      <c r="A264" s="46"/>
      <c r="B264" s="47"/>
      <c r="C264" s="48"/>
      <c r="D264" s="46"/>
      <c r="E264" s="46"/>
      <c r="F264" s="46"/>
      <c r="G264" s="46"/>
      <c r="H264" s="49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52"/>
      <c r="BD264" s="38"/>
      <c r="BE264" s="36"/>
      <c r="BH264" s="38"/>
      <c r="BI264" s="36"/>
      <c r="BM264" s="38"/>
      <c r="BN264" s="36"/>
    </row>
    <row r="265" spans="1:66" s="34" customFormat="1" hidden="1">
      <c r="A265" s="46"/>
      <c r="B265" s="47"/>
      <c r="C265" s="48"/>
      <c r="D265" s="46"/>
      <c r="E265" s="46"/>
      <c r="F265" s="46"/>
      <c r="G265" s="46"/>
      <c r="H265" s="49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52"/>
      <c r="BD265" s="38"/>
      <c r="BE265" s="36"/>
      <c r="BH265" s="38"/>
      <c r="BI265" s="36"/>
      <c r="BM265" s="38"/>
      <c r="BN265" s="36"/>
    </row>
    <row r="266" spans="1:66" s="34" customFormat="1" hidden="1">
      <c r="A266" s="46"/>
      <c r="B266" s="47"/>
      <c r="C266" s="48"/>
      <c r="D266" s="46"/>
      <c r="E266" s="46"/>
      <c r="F266" s="46"/>
      <c r="G266" s="46"/>
      <c r="H266" s="49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52"/>
      <c r="BD266" s="38"/>
      <c r="BE266" s="36"/>
      <c r="BH266" s="38"/>
      <c r="BI266" s="36"/>
      <c r="BM266" s="38"/>
      <c r="BN266" s="36"/>
    </row>
    <row r="267" spans="1:66" s="34" customFormat="1" hidden="1">
      <c r="A267" s="46"/>
      <c r="B267" s="47"/>
      <c r="C267" s="48"/>
      <c r="D267" s="46"/>
      <c r="E267" s="46"/>
      <c r="F267" s="46"/>
      <c r="G267" s="46"/>
      <c r="H267" s="49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52"/>
      <c r="BD267" s="38"/>
      <c r="BE267" s="36"/>
      <c r="BH267" s="38"/>
      <c r="BI267" s="36"/>
      <c r="BM267" s="38"/>
      <c r="BN267" s="36"/>
    </row>
    <row r="268" spans="1:66" s="34" customFormat="1" hidden="1">
      <c r="A268" s="46"/>
      <c r="B268" s="47"/>
      <c r="C268" s="48"/>
      <c r="D268" s="46"/>
      <c r="E268" s="46"/>
      <c r="F268" s="46"/>
      <c r="G268" s="46"/>
      <c r="H268" s="49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52"/>
      <c r="BD268" s="38"/>
      <c r="BE268" s="36"/>
      <c r="BH268" s="38"/>
      <c r="BI268" s="36"/>
      <c r="BM268" s="38"/>
      <c r="BN268" s="36"/>
    </row>
    <row r="269" spans="1:66" s="34" customFormat="1" hidden="1">
      <c r="A269" s="46"/>
      <c r="B269" s="47"/>
      <c r="C269" s="48"/>
      <c r="D269" s="46"/>
      <c r="E269" s="46"/>
      <c r="F269" s="46"/>
      <c r="G269" s="46"/>
      <c r="H269" s="49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52"/>
      <c r="BD269" s="38"/>
      <c r="BE269" s="36"/>
      <c r="BH269" s="38"/>
      <c r="BI269" s="36"/>
      <c r="BM269" s="38"/>
      <c r="BN269" s="36"/>
    </row>
    <row r="270" spans="1:66" s="34" customFormat="1" hidden="1">
      <c r="A270" s="46"/>
      <c r="B270" s="47"/>
      <c r="C270" s="48"/>
      <c r="D270" s="46"/>
      <c r="E270" s="46"/>
      <c r="F270" s="46"/>
      <c r="G270" s="46"/>
      <c r="H270" s="49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52"/>
      <c r="BD270" s="38"/>
      <c r="BE270" s="36"/>
      <c r="BH270" s="38"/>
      <c r="BI270" s="36"/>
      <c r="BM270" s="38"/>
      <c r="BN270" s="36"/>
    </row>
    <row r="271" spans="1:66" s="34" customFormat="1" hidden="1">
      <c r="A271" s="46"/>
      <c r="B271" s="47"/>
      <c r="C271" s="48"/>
      <c r="D271" s="46"/>
      <c r="E271" s="46"/>
      <c r="F271" s="46"/>
      <c r="G271" s="46"/>
      <c r="H271" s="49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52"/>
      <c r="BD271" s="38"/>
      <c r="BE271" s="36"/>
      <c r="BH271" s="38"/>
      <c r="BI271" s="36"/>
      <c r="BM271" s="38"/>
      <c r="BN271" s="36"/>
    </row>
    <row r="272" spans="1:66" s="34" customFormat="1" hidden="1">
      <c r="A272" s="46"/>
      <c r="B272" s="47"/>
      <c r="C272" s="48"/>
      <c r="D272" s="46"/>
      <c r="E272" s="46"/>
      <c r="F272" s="46"/>
      <c r="G272" s="46"/>
      <c r="H272" s="49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52"/>
      <c r="BD272" s="38"/>
      <c r="BE272" s="36"/>
      <c r="BH272" s="38"/>
      <c r="BI272" s="36"/>
      <c r="BM272" s="38"/>
      <c r="BN272" s="36"/>
    </row>
    <row r="273" spans="1:66" s="34" customFormat="1" hidden="1">
      <c r="A273" s="46"/>
      <c r="B273" s="47"/>
      <c r="C273" s="48"/>
      <c r="D273" s="46"/>
      <c r="E273" s="46"/>
      <c r="F273" s="46"/>
      <c r="G273" s="46"/>
      <c r="H273" s="49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52"/>
      <c r="BD273" s="38"/>
      <c r="BE273" s="36"/>
      <c r="BH273" s="38"/>
      <c r="BI273" s="36"/>
      <c r="BM273" s="38"/>
      <c r="BN273" s="36"/>
    </row>
    <row r="274" spans="1:66" s="34" customFormat="1" hidden="1">
      <c r="A274" s="46"/>
      <c r="B274" s="47"/>
      <c r="C274" s="48"/>
      <c r="D274" s="46"/>
      <c r="E274" s="46"/>
      <c r="F274" s="46"/>
      <c r="G274" s="46"/>
      <c r="H274" s="49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52"/>
      <c r="BD274" s="38"/>
      <c r="BE274" s="36"/>
      <c r="BH274" s="38"/>
      <c r="BI274" s="36"/>
      <c r="BM274" s="38"/>
      <c r="BN274" s="36"/>
    </row>
    <row r="275" spans="1:66" s="34" customFormat="1" hidden="1">
      <c r="A275" s="46"/>
      <c r="B275" s="47"/>
      <c r="C275" s="48"/>
      <c r="D275" s="46"/>
      <c r="E275" s="46"/>
      <c r="F275" s="46"/>
      <c r="G275" s="46"/>
      <c r="H275" s="49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52"/>
      <c r="BD275" s="38"/>
      <c r="BE275" s="36"/>
      <c r="BH275" s="38"/>
      <c r="BI275" s="36"/>
      <c r="BM275" s="38"/>
      <c r="BN275" s="36"/>
    </row>
    <row r="276" spans="1:66" s="34" customFormat="1" hidden="1">
      <c r="A276" s="46"/>
      <c r="B276" s="47"/>
      <c r="C276" s="48"/>
      <c r="D276" s="46"/>
      <c r="E276" s="46"/>
      <c r="F276" s="46"/>
      <c r="G276" s="46"/>
      <c r="H276" s="49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52"/>
      <c r="BD276" s="38"/>
      <c r="BE276" s="36"/>
      <c r="BH276" s="38"/>
      <c r="BI276" s="36"/>
      <c r="BM276" s="38"/>
      <c r="BN276" s="36"/>
    </row>
    <row r="277" spans="1:66" s="34" customFormat="1" hidden="1">
      <c r="A277" s="46"/>
      <c r="B277" s="47"/>
      <c r="C277" s="48"/>
      <c r="D277" s="46"/>
      <c r="E277" s="46"/>
      <c r="F277" s="46"/>
      <c r="G277" s="46"/>
      <c r="H277" s="49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52"/>
      <c r="BD277" s="38"/>
      <c r="BE277" s="36"/>
      <c r="BH277" s="38"/>
      <c r="BI277" s="36"/>
      <c r="BM277" s="38"/>
      <c r="BN277" s="36"/>
    </row>
    <row r="278" spans="1:66" s="34" customFormat="1" hidden="1">
      <c r="A278" s="46"/>
      <c r="B278" s="47"/>
      <c r="C278" s="48"/>
      <c r="D278" s="46"/>
      <c r="E278" s="46"/>
      <c r="F278" s="46"/>
      <c r="G278" s="46"/>
      <c r="H278" s="49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52"/>
      <c r="BD278" s="38"/>
      <c r="BE278" s="36"/>
      <c r="BH278" s="38"/>
      <c r="BI278" s="36"/>
      <c r="BM278" s="38"/>
      <c r="BN278" s="36"/>
    </row>
    <row r="279" spans="1:66" s="34" customFormat="1" hidden="1">
      <c r="A279" s="46"/>
      <c r="B279" s="47"/>
      <c r="C279" s="48"/>
      <c r="D279" s="46"/>
      <c r="E279" s="46"/>
      <c r="F279" s="46"/>
      <c r="G279" s="46"/>
      <c r="H279" s="49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52"/>
      <c r="BD279" s="38"/>
      <c r="BE279" s="36"/>
      <c r="BH279" s="38"/>
      <c r="BI279" s="36"/>
      <c r="BM279" s="38"/>
      <c r="BN279" s="36"/>
    </row>
    <row r="280" spans="1:66" s="34" customFormat="1" hidden="1">
      <c r="A280" s="46"/>
      <c r="B280" s="47"/>
      <c r="C280" s="48"/>
      <c r="D280" s="46"/>
      <c r="E280" s="46"/>
      <c r="F280" s="46"/>
      <c r="G280" s="46"/>
      <c r="H280" s="49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52"/>
      <c r="BD280" s="38"/>
      <c r="BE280" s="36"/>
      <c r="BH280" s="38"/>
      <c r="BI280" s="36"/>
      <c r="BM280" s="38"/>
      <c r="BN280" s="36"/>
    </row>
    <row r="281" spans="1:66" s="34" customFormat="1" hidden="1">
      <c r="A281" s="46"/>
      <c r="B281" s="47"/>
      <c r="C281" s="48"/>
      <c r="D281" s="46"/>
      <c r="E281" s="46"/>
      <c r="F281" s="46"/>
      <c r="G281" s="46"/>
      <c r="H281" s="49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52"/>
      <c r="BD281" s="38"/>
      <c r="BE281" s="36"/>
      <c r="BH281" s="38"/>
      <c r="BI281" s="36"/>
      <c r="BM281" s="38"/>
      <c r="BN281" s="36"/>
    </row>
    <row r="282" spans="1:66" s="34" customFormat="1" hidden="1">
      <c r="A282" s="46"/>
      <c r="B282" s="47"/>
      <c r="C282" s="48"/>
      <c r="D282" s="46"/>
      <c r="E282" s="46"/>
      <c r="F282" s="46"/>
      <c r="G282" s="46"/>
      <c r="H282" s="49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52"/>
      <c r="BD282" s="38"/>
      <c r="BE282" s="36"/>
      <c r="BH282" s="38"/>
      <c r="BI282" s="36"/>
      <c r="BM282" s="38"/>
      <c r="BN282" s="36"/>
    </row>
    <row r="283" spans="1:66" s="34" customFormat="1" hidden="1">
      <c r="A283" s="46"/>
      <c r="B283" s="47"/>
      <c r="C283" s="48"/>
      <c r="D283" s="46"/>
      <c r="E283" s="46"/>
      <c r="F283" s="46"/>
      <c r="G283" s="46"/>
      <c r="H283" s="49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52"/>
      <c r="BD283" s="38"/>
      <c r="BE283" s="36"/>
      <c r="BH283" s="38"/>
      <c r="BI283" s="36"/>
      <c r="BM283" s="38"/>
      <c r="BN283" s="36"/>
    </row>
    <row r="284" spans="1:66" s="34" customFormat="1" hidden="1">
      <c r="A284" s="46"/>
      <c r="B284" s="47"/>
      <c r="C284" s="48"/>
      <c r="D284" s="46"/>
      <c r="E284" s="46"/>
      <c r="F284" s="46"/>
      <c r="G284" s="46"/>
      <c r="H284" s="49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52"/>
      <c r="BD284" s="38"/>
      <c r="BE284" s="36"/>
      <c r="BH284" s="38"/>
      <c r="BI284" s="36"/>
      <c r="BM284" s="38"/>
      <c r="BN284" s="36"/>
    </row>
    <row r="285" spans="1:66" s="34" customFormat="1" hidden="1">
      <c r="A285" s="46"/>
      <c r="B285" s="47"/>
      <c r="C285" s="48"/>
      <c r="D285" s="46"/>
      <c r="E285" s="46"/>
      <c r="F285" s="46"/>
      <c r="G285" s="46"/>
      <c r="H285" s="49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52"/>
      <c r="BD285" s="38"/>
      <c r="BE285" s="36"/>
      <c r="BH285" s="38"/>
      <c r="BI285" s="36"/>
      <c r="BM285" s="38"/>
      <c r="BN285" s="36"/>
    </row>
    <row r="286" spans="1:66" s="34" customFormat="1" hidden="1">
      <c r="A286" s="46"/>
      <c r="B286" s="47"/>
      <c r="C286" s="48"/>
      <c r="D286" s="46"/>
      <c r="E286" s="46"/>
      <c r="F286" s="46"/>
      <c r="G286" s="46"/>
      <c r="H286" s="49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52"/>
      <c r="BD286" s="38"/>
      <c r="BE286" s="36"/>
      <c r="BH286" s="38"/>
      <c r="BI286" s="36"/>
      <c r="BM286" s="38"/>
      <c r="BN286" s="36"/>
    </row>
    <row r="287" spans="1:66" s="34" customFormat="1" hidden="1">
      <c r="A287" s="46"/>
      <c r="B287" s="47"/>
      <c r="C287" s="48"/>
      <c r="D287" s="46"/>
      <c r="E287" s="46"/>
      <c r="F287" s="46"/>
      <c r="G287" s="46"/>
      <c r="H287" s="49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52"/>
      <c r="BD287" s="38"/>
      <c r="BE287" s="36"/>
      <c r="BH287" s="38"/>
      <c r="BI287" s="36"/>
      <c r="BM287" s="38"/>
      <c r="BN287" s="36"/>
    </row>
    <row r="288" spans="1:66" s="34" customFormat="1" hidden="1">
      <c r="A288" s="46"/>
      <c r="B288" s="47"/>
      <c r="C288" s="48"/>
      <c r="D288" s="46"/>
      <c r="E288" s="46"/>
      <c r="F288" s="46"/>
      <c r="G288" s="46"/>
      <c r="H288" s="49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52"/>
      <c r="BD288" s="38"/>
      <c r="BE288" s="36"/>
      <c r="BH288" s="38"/>
      <c r="BI288" s="36"/>
      <c r="BM288" s="38"/>
      <c r="BN288" s="36"/>
    </row>
    <row r="289" spans="1:66" s="34" customFormat="1" hidden="1">
      <c r="A289" s="46"/>
      <c r="B289" s="47"/>
      <c r="C289" s="48"/>
      <c r="D289" s="46"/>
      <c r="E289" s="46"/>
      <c r="F289" s="46"/>
      <c r="G289" s="46"/>
      <c r="H289" s="49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52"/>
      <c r="BD289" s="38"/>
      <c r="BE289" s="36"/>
      <c r="BH289" s="38"/>
      <c r="BI289" s="36"/>
      <c r="BM289" s="38"/>
      <c r="BN289" s="36"/>
    </row>
    <row r="290" spans="1:66" s="34" customFormat="1" hidden="1">
      <c r="A290" s="46"/>
      <c r="B290" s="47"/>
      <c r="C290" s="48"/>
      <c r="D290" s="46"/>
      <c r="E290" s="46"/>
      <c r="F290" s="46"/>
      <c r="G290" s="46"/>
      <c r="H290" s="49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52"/>
      <c r="BD290" s="38"/>
      <c r="BE290" s="36"/>
      <c r="BH290" s="38"/>
      <c r="BI290" s="36"/>
      <c r="BM290" s="38"/>
      <c r="BN290" s="36"/>
    </row>
    <row r="291" spans="1:66" s="34" customFormat="1" hidden="1">
      <c r="A291" s="46"/>
      <c r="B291" s="47"/>
      <c r="C291" s="48"/>
      <c r="D291" s="46"/>
      <c r="E291" s="46"/>
      <c r="F291" s="46"/>
      <c r="G291" s="46"/>
      <c r="H291" s="49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52"/>
      <c r="BD291" s="38"/>
      <c r="BE291" s="36"/>
      <c r="BH291" s="38"/>
      <c r="BI291" s="36"/>
      <c r="BM291" s="38"/>
      <c r="BN291" s="36"/>
    </row>
    <row r="292" spans="1:66" s="34" customFormat="1" hidden="1">
      <c r="A292" s="46"/>
      <c r="B292" s="47"/>
      <c r="C292" s="48"/>
      <c r="D292" s="46"/>
      <c r="E292" s="46"/>
      <c r="F292" s="46"/>
      <c r="G292" s="46"/>
      <c r="H292" s="49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52"/>
      <c r="BD292" s="38"/>
      <c r="BE292" s="36"/>
      <c r="BH292" s="38"/>
      <c r="BI292" s="36"/>
      <c r="BM292" s="38"/>
      <c r="BN292" s="36"/>
    </row>
    <row r="293" spans="1:66" s="34" customFormat="1" hidden="1">
      <c r="A293" s="46"/>
      <c r="B293" s="47"/>
      <c r="C293" s="48"/>
      <c r="D293" s="46"/>
      <c r="E293" s="46"/>
      <c r="F293" s="46"/>
      <c r="G293" s="46"/>
      <c r="H293" s="49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52"/>
      <c r="BD293" s="38"/>
      <c r="BE293" s="36"/>
      <c r="BH293" s="38"/>
      <c r="BI293" s="36"/>
      <c r="BM293" s="38"/>
      <c r="BN293" s="36"/>
    </row>
    <row r="294" spans="1:66" s="34" customFormat="1" hidden="1">
      <c r="A294" s="46"/>
      <c r="B294" s="47"/>
      <c r="C294" s="48"/>
      <c r="D294" s="46"/>
      <c r="E294" s="46"/>
      <c r="F294" s="46"/>
      <c r="G294" s="46"/>
      <c r="H294" s="49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52"/>
      <c r="BD294" s="38"/>
      <c r="BE294" s="36"/>
      <c r="BH294" s="38"/>
      <c r="BI294" s="36"/>
      <c r="BM294" s="38"/>
      <c r="BN294" s="36"/>
    </row>
    <row r="295" spans="1:66" s="34" customFormat="1" hidden="1">
      <c r="A295" s="46"/>
      <c r="B295" s="47"/>
      <c r="C295" s="48"/>
      <c r="D295" s="46"/>
      <c r="E295" s="46"/>
      <c r="F295" s="46"/>
      <c r="G295" s="46"/>
      <c r="H295" s="49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52"/>
      <c r="BD295" s="38"/>
      <c r="BE295" s="36"/>
      <c r="BH295" s="38"/>
      <c r="BI295" s="36"/>
      <c r="BM295" s="38"/>
      <c r="BN295" s="36"/>
    </row>
    <row r="296" spans="1:66" s="34" customFormat="1" hidden="1">
      <c r="A296" s="46"/>
      <c r="B296" s="47"/>
      <c r="C296" s="48"/>
      <c r="D296" s="46"/>
      <c r="E296" s="46"/>
      <c r="F296" s="46"/>
      <c r="G296" s="46"/>
      <c r="H296" s="49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52"/>
      <c r="BD296" s="38"/>
      <c r="BE296" s="36"/>
      <c r="BH296" s="38"/>
      <c r="BI296" s="36"/>
      <c r="BM296" s="38"/>
      <c r="BN296" s="36"/>
    </row>
    <row r="297" spans="1:66" s="34" customFormat="1" hidden="1">
      <c r="A297" s="46"/>
      <c r="B297" s="47"/>
      <c r="C297" s="48"/>
      <c r="D297" s="46"/>
      <c r="E297" s="46"/>
      <c r="F297" s="46"/>
      <c r="G297" s="46"/>
      <c r="H297" s="49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52"/>
      <c r="BD297" s="38"/>
      <c r="BE297" s="36"/>
      <c r="BH297" s="38"/>
      <c r="BI297" s="36"/>
      <c r="BM297" s="38"/>
      <c r="BN297" s="36"/>
    </row>
    <row r="298" spans="1:66" s="34" customFormat="1" hidden="1">
      <c r="A298" s="46"/>
      <c r="B298" s="47"/>
      <c r="C298" s="48"/>
      <c r="D298" s="46"/>
      <c r="E298" s="46"/>
      <c r="F298" s="46"/>
      <c r="G298" s="46"/>
      <c r="H298" s="49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52"/>
      <c r="BD298" s="38"/>
      <c r="BE298" s="36"/>
      <c r="BH298" s="38"/>
      <c r="BI298" s="36"/>
      <c r="BM298" s="38"/>
      <c r="BN298" s="36"/>
    </row>
    <row r="299" spans="1:66" s="34" customFormat="1" hidden="1">
      <c r="A299" s="46"/>
      <c r="B299" s="47"/>
      <c r="C299" s="48"/>
      <c r="D299" s="46"/>
      <c r="E299" s="46"/>
      <c r="F299" s="46"/>
      <c r="G299" s="46"/>
      <c r="H299" s="49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52"/>
      <c r="BD299" s="38"/>
      <c r="BE299" s="36"/>
      <c r="BH299" s="38"/>
      <c r="BI299" s="36"/>
      <c r="BM299" s="38"/>
      <c r="BN299" s="36"/>
    </row>
    <row r="300" spans="1:66" s="34" customFormat="1" hidden="1">
      <c r="A300" s="46"/>
      <c r="B300" s="47"/>
      <c r="C300" s="48"/>
      <c r="D300" s="46"/>
      <c r="E300" s="46"/>
      <c r="F300" s="46"/>
      <c r="G300" s="46"/>
      <c r="H300" s="49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52"/>
      <c r="BD300" s="38"/>
      <c r="BE300" s="36"/>
      <c r="BH300" s="38"/>
      <c r="BI300" s="36"/>
      <c r="BM300" s="38"/>
      <c r="BN300" s="36"/>
    </row>
    <row r="301" spans="1:66" s="34" customFormat="1" hidden="1">
      <c r="A301" s="46"/>
      <c r="B301" s="47"/>
      <c r="C301" s="48"/>
      <c r="D301" s="46"/>
      <c r="E301" s="46"/>
      <c r="F301" s="46"/>
      <c r="G301" s="46"/>
      <c r="H301" s="49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52"/>
      <c r="BD301" s="38"/>
      <c r="BE301" s="36"/>
      <c r="BH301" s="38"/>
      <c r="BI301" s="36"/>
      <c r="BM301" s="38"/>
      <c r="BN301" s="36"/>
    </row>
    <row r="302" spans="1:66" s="34" customFormat="1" hidden="1">
      <c r="A302" s="46"/>
      <c r="B302" s="47"/>
      <c r="C302" s="48"/>
      <c r="D302" s="46"/>
      <c r="E302" s="46"/>
      <c r="F302" s="46"/>
      <c r="G302" s="46"/>
      <c r="H302" s="49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52"/>
      <c r="BD302" s="38"/>
      <c r="BE302" s="36"/>
      <c r="BH302" s="38"/>
      <c r="BI302" s="36"/>
      <c r="BM302" s="38"/>
      <c r="BN302" s="36"/>
    </row>
    <row r="303" spans="1:66" s="34" customFormat="1" hidden="1">
      <c r="A303" s="46"/>
      <c r="B303" s="47"/>
      <c r="C303" s="48"/>
      <c r="D303" s="46"/>
      <c r="E303" s="46"/>
      <c r="F303" s="46"/>
      <c r="G303" s="46"/>
      <c r="H303" s="49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52"/>
      <c r="BD303" s="38"/>
      <c r="BE303" s="36"/>
      <c r="BH303" s="38"/>
      <c r="BI303" s="36"/>
      <c r="BM303" s="38"/>
      <c r="BN303" s="36"/>
    </row>
    <row r="304" spans="1:66" s="34" customFormat="1" hidden="1">
      <c r="A304" s="46"/>
      <c r="B304" s="47"/>
      <c r="C304" s="48"/>
      <c r="D304" s="46"/>
      <c r="E304" s="46"/>
      <c r="F304" s="46"/>
      <c r="G304" s="46"/>
      <c r="H304" s="49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52"/>
      <c r="BD304" s="38"/>
      <c r="BE304" s="36"/>
      <c r="BH304" s="38"/>
      <c r="BI304" s="36"/>
      <c r="BM304" s="38"/>
      <c r="BN304" s="36"/>
    </row>
    <row r="305" spans="1:66" s="34" customFormat="1" hidden="1">
      <c r="A305" s="46"/>
      <c r="B305" s="47"/>
      <c r="C305" s="48"/>
      <c r="D305" s="46"/>
      <c r="E305" s="46"/>
      <c r="F305" s="46"/>
      <c r="G305" s="46"/>
      <c r="H305" s="49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52"/>
      <c r="BD305" s="38"/>
      <c r="BE305" s="36"/>
      <c r="BH305" s="38"/>
      <c r="BI305" s="36"/>
      <c r="BM305" s="38"/>
      <c r="BN305" s="36"/>
    </row>
    <row r="306" spans="1:66" s="34" customFormat="1" hidden="1">
      <c r="A306" s="46"/>
      <c r="B306" s="47"/>
      <c r="C306" s="48"/>
      <c r="D306" s="46"/>
      <c r="E306" s="46"/>
      <c r="F306" s="46"/>
      <c r="G306" s="46"/>
      <c r="H306" s="49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52"/>
      <c r="BD306" s="38"/>
      <c r="BE306" s="36"/>
      <c r="BH306" s="38"/>
      <c r="BI306" s="36"/>
      <c r="BM306" s="38"/>
      <c r="BN306" s="36"/>
    </row>
    <row r="307" spans="1:66" s="34" customFormat="1" hidden="1">
      <c r="A307" s="46"/>
      <c r="B307" s="47"/>
      <c r="C307" s="48"/>
      <c r="D307" s="46"/>
      <c r="E307" s="46"/>
      <c r="F307" s="46"/>
      <c r="G307" s="46"/>
      <c r="H307" s="49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52"/>
      <c r="BD307" s="38"/>
      <c r="BE307" s="36"/>
      <c r="BH307" s="38"/>
      <c r="BI307" s="36"/>
      <c r="BM307" s="38"/>
      <c r="BN307" s="36"/>
    </row>
    <row r="308" spans="1:66" s="34" customFormat="1" hidden="1">
      <c r="A308" s="46"/>
      <c r="B308" s="47"/>
      <c r="C308" s="48"/>
      <c r="D308" s="46"/>
      <c r="E308" s="46"/>
      <c r="F308" s="46"/>
      <c r="G308" s="46"/>
      <c r="H308" s="49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52"/>
      <c r="BD308" s="38"/>
      <c r="BE308" s="36"/>
      <c r="BH308" s="38"/>
      <c r="BI308" s="36"/>
      <c r="BM308" s="38"/>
      <c r="BN308" s="36"/>
    </row>
    <row r="309" spans="1:66" s="34" customFormat="1" hidden="1">
      <c r="A309" s="46"/>
      <c r="B309" s="47"/>
      <c r="C309" s="48"/>
      <c r="D309" s="46"/>
      <c r="E309" s="46"/>
      <c r="F309" s="46"/>
      <c r="G309" s="46"/>
      <c r="H309" s="49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52"/>
      <c r="BD309" s="38"/>
      <c r="BE309" s="36"/>
      <c r="BH309" s="38"/>
      <c r="BI309" s="36"/>
      <c r="BM309" s="38"/>
      <c r="BN309" s="36"/>
    </row>
    <row r="310" spans="1:66" s="34" customFormat="1" hidden="1">
      <c r="A310" s="46"/>
      <c r="B310" s="47"/>
      <c r="C310" s="48"/>
      <c r="D310" s="46"/>
      <c r="E310" s="46"/>
      <c r="F310" s="46"/>
      <c r="G310" s="46"/>
      <c r="H310" s="49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52"/>
      <c r="BD310" s="38"/>
      <c r="BE310" s="36"/>
      <c r="BH310" s="38"/>
      <c r="BI310" s="36"/>
      <c r="BM310" s="38"/>
      <c r="BN310" s="36"/>
    </row>
    <row r="311" spans="1:66" s="34" customFormat="1" hidden="1">
      <c r="A311" s="46"/>
      <c r="B311" s="47"/>
      <c r="C311" s="48"/>
      <c r="D311" s="46"/>
      <c r="E311" s="46"/>
      <c r="F311" s="46"/>
      <c r="G311" s="46"/>
      <c r="H311" s="49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52"/>
      <c r="BD311" s="38"/>
      <c r="BE311" s="36"/>
      <c r="BH311" s="38"/>
      <c r="BI311" s="36"/>
      <c r="BM311" s="38"/>
      <c r="BN311" s="36"/>
    </row>
    <row r="312" spans="1:66" s="34" customFormat="1" hidden="1">
      <c r="A312" s="46"/>
      <c r="B312" s="47"/>
      <c r="C312" s="48"/>
      <c r="D312" s="46"/>
      <c r="E312" s="46"/>
      <c r="F312" s="46"/>
      <c r="G312" s="46"/>
      <c r="H312" s="49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52"/>
      <c r="BD312" s="38"/>
      <c r="BE312" s="36"/>
      <c r="BH312" s="38"/>
      <c r="BI312" s="36"/>
      <c r="BM312" s="38"/>
      <c r="BN312" s="36"/>
    </row>
    <row r="313" spans="1:66" s="34" customFormat="1" hidden="1">
      <c r="A313" s="46"/>
      <c r="B313" s="47"/>
      <c r="C313" s="48"/>
      <c r="D313" s="46"/>
      <c r="E313" s="46"/>
      <c r="F313" s="46"/>
      <c r="G313" s="46"/>
      <c r="H313" s="49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52"/>
      <c r="BD313" s="38"/>
      <c r="BE313" s="36"/>
      <c r="BH313" s="38"/>
      <c r="BI313" s="36"/>
      <c r="BM313" s="38"/>
      <c r="BN313" s="36"/>
    </row>
    <row r="314" spans="1:66" s="34" customFormat="1" hidden="1">
      <c r="A314" s="46"/>
      <c r="B314" s="47"/>
      <c r="C314" s="48"/>
      <c r="D314" s="46"/>
      <c r="E314" s="46"/>
      <c r="F314" s="46"/>
      <c r="G314" s="46"/>
      <c r="H314" s="49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52"/>
      <c r="BD314" s="38"/>
      <c r="BE314" s="36"/>
      <c r="BH314" s="38"/>
      <c r="BI314" s="36"/>
      <c r="BM314" s="38"/>
      <c r="BN314" s="36"/>
    </row>
    <row r="315" spans="1:66" s="34" customFormat="1" hidden="1">
      <c r="A315" s="46"/>
      <c r="B315" s="47"/>
      <c r="C315" s="48"/>
      <c r="D315" s="46"/>
      <c r="E315" s="46"/>
      <c r="F315" s="46"/>
      <c r="G315" s="46"/>
      <c r="H315" s="49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52"/>
      <c r="BD315" s="38"/>
      <c r="BE315" s="36"/>
      <c r="BH315" s="38"/>
      <c r="BI315" s="36"/>
      <c r="BM315" s="38"/>
      <c r="BN315" s="36"/>
    </row>
    <row r="316" spans="1:66" s="34" customFormat="1" hidden="1">
      <c r="A316" s="46"/>
      <c r="B316" s="47"/>
      <c r="C316" s="48"/>
      <c r="D316" s="46"/>
      <c r="E316" s="46"/>
      <c r="F316" s="46"/>
      <c r="G316" s="46"/>
      <c r="H316" s="49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52"/>
      <c r="BD316" s="38"/>
      <c r="BE316" s="36"/>
      <c r="BH316" s="38"/>
      <c r="BI316" s="36"/>
      <c r="BM316" s="38"/>
      <c r="BN316" s="36"/>
    </row>
    <row r="317" spans="1:66" s="34" customFormat="1" hidden="1">
      <c r="A317" s="46"/>
      <c r="B317" s="47"/>
      <c r="C317" s="48"/>
      <c r="D317" s="46"/>
      <c r="E317" s="46"/>
      <c r="F317" s="46"/>
      <c r="G317" s="46"/>
      <c r="H317" s="49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52"/>
      <c r="BD317" s="38"/>
      <c r="BE317" s="36"/>
      <c r="BH317" s="38"/>
      <c r="BI317" s="36"/>
      <c r="BM317" s="38"/>
      <c r="BN317" s="36"/>
    </row>
    <row r="318" spans="1:66" s="34" customFormat="1" hidden="1">
      <c r="A318" s="46"/>
      <c r="B318" s="47"/>
      <c r="C318" s="48"/>
      <c r="D318" s="46"/>
      <c r="E318" s="46"/>
      <c r="F318" s="46"/>
      <c r="G318" s="46"/>
      <c r="H318" s="49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52"/>
      <c r="BD318" s="38"/>
      <c r="BE318" s="36"/>
      <c r="BH318" s="38"/>
      <c r="BI318" s="36"/>
      <c r="BM318" s="38"/>
      <c r="BN318" s="36"/>
    </row>
    <row r="319" spans="1:66" s="34" customFormat="1" hidden="1">
      <c r="A319" s="46"/>
      <c r="B319" s="47"/>
      <c r="C319" s="48"/>
      <c r="D319" s="46"/>
      <c r="E319" s="46"/>
      <c r="F319" s="46"/>
      <c r="G319" s="46"/>
      <c r="H319" s="49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52"/>
      <c r="BD319" s="38"/>
      <c r="BE319" s="36"/>
      <c r="BH319" s="38"/>
      <c r="BI319" s="36"/>
      <c r="BM319" s="38"/>
      <c r="BN319" s="36"/>
    </row>
    <row r="320" spans="1:66" s="34" customFormat="1" hidden="1">
      <c r="A320" s="46"/>
      <c r="B320" s="47"/>
      <c r="C320" s="48"/>
      <c r="D320" s="46"/>
      <c r="E320" s="46"/>
      <c r="F320" s="46"/>
      <c r="G320" s="46"/>
      <c r="H320" s="49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52"/>
      <c r="BD320" s="38"/>
      <c r="BE320" s="36"/>
      <c r="BH320" s="38"/>
      <c r="BI320" s="36"/>
      <c r="BM320" s="38"/>
      <c r="BN320" s="36"/>
    </row>
    <row r="321" spans="1:66" s="34" customFormat="1" hidden="1">
      <c r="A321" s="46"/>
      <c r="B321" s="47"/>
      <c r="C321" s="48"/>
      <c r="D321" s="46"/>
      <c r="E321" s="46"/>
      <c r="F321" s="46"/>
      <c r="G321" s="46"/>
      <c r="H321" s="49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52"/>
      <c r="BD321" s="38"/>
      <c r="BE321" s="36"/>
      <c r="BH321" s="38"/>
      <c r="BI321" s="36"/>
      <c r="BM321" s="38"/>
      <c r="BN321" s="36"/>
    </row>
    <row r="322" spans="1:66" s="34" customFormat="1" hidden="1">
      <c r="A322" s="46"/>
      <c r="B322" s="47"/>
      <c r="C322" s="48"/>
      <c r="D322" s="46"/>
      <c r="E322" s="46"/>
      <c r="F322" s="46"/>
      <c r="G322" s="46"/>
      <c r="H322" s="49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52"/>
      <c r="BD322" s="38"/>
      <c r="BE322" s="36"/>
      <c r="BH322" s="38"/>
      <c r="BI322" s="36"/>
      <c r="BM322" s="38"/>
      <c r="BN322" s="36"/>
    </row>
    <row r="323" spans="1:66" s="34" customFormat="1" hidden="1">
      <c r="A323" s="46"/>
      <c r="B323" s="47"/>
      <c r="C323" s="48"/>
      <c r="D323" s="46"/>
      <c r="E323" s="46"/>
      <c r="F323" s="46"/>
      <c r="G323" s="46"/>
      <c r="H323" s="49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52"/>
      <c r="BD323" s="38"/>
      <c r="BE323" s="36"/>
      <c r="BH323" s="38"/>
      <c r="BI323" s="36"/>
      <c r="BM323" s="38"/>
      <c r="BN323" s="36"/>
    </row>
    <row r="324" spans="1:66" s="34" customFormat="1" hidden="1">
      <c r="A324" s="46"/>
      <c r="B324" s="47"/>
      <c r="C324" s="48"/>
      <c r="D324" s="46"/>
      <c r="E324" s="46"/>
      <c r="F324" s="46"/>
      <c r="G324" s="46"/>
      <c r="H324" s="49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52"/>
      <c r="BD324" s="38"/>
      <c r="BE324" s="36"/>
      <c r="BH324" s="38"/>
      <c r="BI324" s="36"/>
      <c r="BM324" s="38"/>
      <c r="BN324" s="36"/>
    </row>
    <row r="325" spans="1:66" s="34" customFormat="1" hidden="1">
      <c r="A325" s="46"/>
      <c r="B325" s="47"/>
      <c r="C325" s="48"/>
      <c r="D325" s="46"/>
      <c r="E325" s="46"/>
      <c r="F325" s="46"/>
      <c r="G325" s="46"/>
      <c r="H325" s="49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52"/>
      <c r="BD325" s="38"/>
      <c r="BE325" s="36"/>
      <c r="BH325" s="38"/>
      <c r="BI325" s="36"/>
      <c r="BM325" s="38"/>
      <c r="BN325" s="36"/>
    </row>
    <row r="326" spans="1:66" s="34" customFormat="1" hidden="1">
      <c r="A326" s="46"/>
      <c r="B326" s="47"/>
      <c r="C326" s="48"/>
      <c r="D326" s="46"/>
      <c r="E326" s="46"/>
      <c r="F326" s="46"/>
      <c r="G326" s="46"/>
      <c r="H326" s="49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52"/>
      <c r="BD326" s="38"/>
      <c r="BE326" s="36"/>
      <c r="BH326" s="38"/>
      <c r="BI326" s="36"/>
      <c r="BM326" s="38"/>
      <c r="BN326" s="36"/>
    </row>
    <row r="327" spans="1:66" s="34" customFormat="1" hidden="1">
      <c r="A327" s="46"/>
      <c r="B327" s="47"/>
      <c r="C327" s="48"/>
      <c r="D327" s="46"/>
      <c r="E327" s="46"/>
      <c r="F327" s="46"/>
      <c r="G327" s="46"/>
      <c r="H327" s="49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52"/>
      <c r="BD327" s="38"/>
      <c r="BE327" s="36"/>
      <c r="BH327" s="38"/>
      <c r="BI327" s="36"/>
      <c r="BM327" s="38"/>
      <c r="BN327" s="36"/>
    </row>
    <row r="328" spans="1:66" s="34" customFormat="1" hidden="1">
      <c r="A328" s="46"/>
      <c r="B328" s="47"/>
      <c r="C328" s="48"/>
      <c r="D328" s="46"/>
      <c r="E328" s="46"/>
      <c r="F328" s="46"/>
      <c r="G328" s="46"/>
      <c r="H328" s="49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52"/>
      <c r="BD328" s="38"/>
      <c r="BE328" s="36"/>
      <c r="BH328" s="38"/>
      <c r="BI328" s="36"/>
      <c r="BM328" s="38"/>
      <c r="BN328" s="36"/>
    </row>
    <row r="329" spans="1:66" s="34" customFormat="1" hidden="1">
      <c r="A329" s="46"/>
      <c r="B329" s="47"/>
      <c r="C329" s="48"/>
      <c r="D329" s="46"/>
      <c r="E329" s="46"/>
      <c r="F329" s="46"/>
      <c r="G329" s="46"/>
      <c r="H329" s="49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52"/>
      <c r="BD329" s="38"/>
      <c r="BE329" s="36"/>
      <c r="BH329" s="38"/>
      <c r="BI329" s="36"/>
      <c r="BM329" s="38"/>
      <c r="BN329" s="36"/>
    </row>
    <row r="330" spans="1:66" s="34" customFormat="1" hidden="1">
      <c r="A330" s="46"/>
      <c r="B330" s="47"/>
      <c r="C330" s="48"/>
      <c r="D330" s="46"/>
      <c r="E330" s="46"/>
      <c r="F330" s="46"/>
      <c r="G330" s="46"/>
      <c r="H330" s="49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52"/>
      <c r="BD330" s="38"/>
      <c r="BE330" s="36"/>
      <c r="BH330" s="38"/>
      <c r="BI330" s="36"/>
      <c r="BM330" s="38"/>
      <c r="BN330" s="36"/>
    </row>
    <row r="331" spans="1:66" s="34" customFormat="1" hidden="1">
      <c r="A331" s="46"/>
      <c r="B331" s="47"/>
      <c r="C331" s="48"/>
      <c r="D331" s="46"/>
      <c r="E331" s="46"/>
      <c r="F331" s="46"/>
      <c r="G331" s="46"/>
      <c r="H331" s="49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52"/>
      <c r="BD331" s="38"/>
      <c r="BE331" s="36"/>
      <c r="BH331" s="38"/>
      <c r="BI331" s="36"/>
      <c r="BM331" s="38"/>
      <c r="BN331" s="36"/>
    </row>
    <row r="332" spans="1:66" s="34" customFormat="1" hidden="1">
      <c r="A332" s="46"/>
      <c r="B332" s="47"/>
      <c r="C332" s="48"/>
      <c r="D332" s="46"/>
      <c r="E332" s="46"/>
      <c r="F332" s="46"/>
      <c r="G332" s="46"/>
      <c r="H332" s="49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52"/>
      <c r="BD332" s="38"/>
      <c r="BE332" s="36"/>
      <c r="BH332" s="38"/>
      <c r="BI332" s="36"/>
      <c r="BM332" s="38"/>
      <c r="BN332" s="36"/>
    </row>
    <row r="333" spans="1:66" s="34" customFormat="1" hidden="1">
      <c r="A333" s="46"/>
      <c r="B333" s="47"/>
      <c r="C333" s="48"/>
      <c r="D333" s="46"/>
      <c r="E333" s="46"/>
      <c r="F333" s="46"/>
      <c r="G333" s="46"/>
      <c r="H333" s="49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52"/>
      <c r="BD333" s="38"/>
      <c r="BE333" s="36"/>
      <c r="BH333" s="38"/>
      <c r="BI333" s="36"/>
      <c r="BM333" s="38"/>
      <c r="BN333" s="36"/>
    </row>
    <row r="334" spans="1:66" s="34" customFormat="1" hidden="1">
      <c r="A334" s="46"/>
      <c r="B334" s="47"/>
      <c r="C334" s="48"/>
      <c r="D334" s="46"/>
      <c r="E334" s="46"/>
      <c r="F334" s="46"/>
      <c r="G334" s="46"/>
      <c r="H334" s="49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52"/>
      <c r="BD334" s="38"/>
      <c r="BE334" s="36"/>
      <c r="BH334" s="38"/>
      <c r="BI334" s="36"/>
      <c r="BM334" s="38"/>
      <c r="BN334" s="36"/>
    </row>
    <row r="335" spans="1:66" s="34" customFormat="1" hidden="1">
      <c r="A335" s="46"/>
      <c r="B335" s="47"/>
      <c r="C335" s="48"/>
      <c r="D335" s="46"/>
      <c r="E335" s="46"/>
      <c r="F335" s="46"/>
      <c r="G335" s="46"/>
      <c r="H335" s="49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52"/>
      <c r="BD335" s="38"/>
      <c r="BE335" s="36"/>
      <c r="BH335" s="38"/>
      <c r="BI335" s="36"/>
      <c r="BM335" s="38"/>
      <c r="BN335" s="36"/>
    </row>
    <row r="336" spans="1:66" s="34" customFormat="1" hidden="1">
      <c r="A336" s="46"/>
      <c r="B336" s="47"/>
      <c r="C336" s="48"/>
      <c r="D336" s="46"/>
      <c r="E336" s="46"/>
      <c r="F336" s="46"/>
      <c r="G336" s="46"/>
      <c r="H336" s="49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52"/>
      <c r="BD336" s="38"/>
      <c r="BE336" s="36"/>
      <c r="BH336" s="38"/>
      <c r="BI336" s="36"/>
      <c r="BM336" s="38"/>
      <c r="BN336" s="36"/>
    </row>
    <row r="337" spans="1:66" s="34" customFormat="1" hidden="1">
      <c r="A337" s="46"/>
      <c r="B337" s="47"/>
      <c r="C337" s="48"/>
      <c r="D337" s="46"/>
      <c r="E337" s="46"/>
      <c r="F337" s="46"/>
      <c r="G337" s="46"/>
      <c r="H337" s="49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52"/>
      <c r="BD337" s="38"/>
      <c r="BE337" s="36"/>
      <c r="BH337" s="38"/>
      <c r="BI337" s="36"/>
      <c r="BM337" s="38"/>
      <c r="BN337" s="36"/>
    </row>
    <row r="338" spans="1:66" s="34" customFormat="1" hidden="1">
      <c r="A338" s="46"/>
      <c r="B338" s="47"/>
      <c r="C338" s="48"/>
      <c r="D338" s="46"/>
      <c r="E338" s="46"/>
      <c r="F338" s="46"/>
      <c r="G338" s="46"/>
      <c r="H338" s="49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52"/>
      <c r="BD338" s="38"/>
      <c r="BE338" s="36"/>
      <c r="BH338" s="38"/>
      <c r="BI338" s="36"/>
      <c r="BM338" s="38"/>
      <c r="BN338" s="36"/>
    </row>
    <row r="339" spans="1:66" s="34" customFormat="1" hidden="1">
      <c r="A339" s="46"/>
      <c r="B339" s="47"/>
      <c r="C339" s="48"/>
      <c r="D339" s="46"/>
      <c r="E339" s="46"/>
      <c r="F339" s="46"/>
      <c r="G339" s="46"/>
      <c r="H339" s="49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52"/>
      <c r="BD339" s="38"/>
      <c r="BE339" s="36"/>
      <c r="BH339" s="38"/>
      <c r="BI339" s="36"/>
      <c r="BM339" s="38"/>
      <c r="BN339" s="36"/>
    </row>
    <row r="340" spans="1:66" s="34" customFormat="1" hidden="1">
      <c r="A340" s="46"/>
      <c r="B340" s="47"/>
      <c r="C340" s="48"/>
      <c r="D340" s="46"/>
      <c r="E340" s="46"/>
      <c r="F340" s="46"/>
      <c r="G340" s="46"/>
      <c r="H340" s="49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52"/>
      <c r="BD340" s="38"/>
      <c r="BE340" s="36"/>
      <c r="BH340" s="38"/>
      <c r="BI340" s="36"/>
      <c r="BM340" s="38"/>
      <c r="BN340" s="36"/>
    </row>
    <row r="341" spans="1:66" s="34" customFormat="1" hidden="1">
      <c r="A341" s="46"/>
      <c r="B341" s="47"/>
      <c r="C341" s="48"/>
      <c r="D341" s="46"/>
      <c r="E341" s="46"/>
      <c r="F341" s="46"/>
      <c r="G341" s="46"/>
      <c r="H341" s="49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52"/>
      <c r="BD341" s="38"/>
      <c r="BE341" s="36"/>
      <c r="BH341" s="38"/>
      <c r="BI341" s="36"/>
      <c r="BM341" s="38"/>
      <c r="BN341" s="36"/>
    </row>
    <row r="342" spans="1:66" s="34" customFormat="1" hidden="1">
      <c r="A342" s="46"/>
      <c r="B342" s="47"/>
      <c r="C342" s="48"/>
      <c r="D342" s="46"/>
      <c r="E342" s="46"/>
      <c r="F342" s="46"/>
      <c r="G342" s="46"/>
      <c r="H342" s="49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52"/>
      <c r="BD342" s="38"/>
      <c r="BE342" s="36"/>
      <c r="BH342" s="38"/>
      <c r="BI342" s="36"/>
      <c r="BM342" s="38"/>
      <c r="BN342" s="36"/>
    </row>
    <row r="343" spans="1:66" s="34" customFormat="1" hidden="1">
      <c r="A343" s="46"/>
      <c r="B343" s="47"/>
      <c r="C343" s="48"/>
      <c r="D343" s="46"/>
      <c r="E343" s="46"/>
      <c r="F343" s="46"/>
      <c r="G343" s="46"/>
      <c r="H343" s="49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52"/>
      <c r="BD343" s="38"/>
      <c r="BE343" s="36"/>
      <c r="BH343" s="38"/>
      <c r="BI343" s="36"/>
      <c r="BM343" s="38"/>
      <c r="BN343" s="36"/>
    </row>
    <row r="344" spans="1:66" s="34" customFormat="1" hidden="1">
      <c r="A344" s="46"/>
      <c r="B344" s="47"/>
      <c r="C344" s="48"/>
      <c r="D344" s="46"/>
      <c r="E344" s="46"/>
      <c r="F344" s="46"/>
      <c r="G344" s="46"/>
      <c r="H344" s="49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52"/>
      <c r="BD344" s="38"/>
      <c r="BE344" s="36"/>
      <c r="BH344" s="38"/>
      <c r="BI344" s="36"/>
      <c r="BM344" s="38"/>
      <c r="BN344" s="36"/>
    </row>
    <row r="345" spans="1:66" s="34" customFormat="1" hidden="1">
      <c r="A345" s="46"/>
      <c r="B345" s="47"/>
      <c r="C345" s="48"/>
      <c r="D345" s="46"/>
      <c r="E345" s="46"/>
      <c r="F345" s="46"/>
      <c r="G345" s="46"/>
      <c r="H345" s="49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52"/>
      <c r="BD345" s="38"/>
      <c r="BE345" s="36"/>
      <c r="BH345" s="38"/>
      <c r="BI345" s="36"/>
      <c r="BM345" s="38"/>
      <c r="BN345" s="36"/>
    </row>
    <row r="346" spans="1:66" s="34" customFormat="1" hidden="1">
      <c r="A346" s="46"/>
      <c r="B346" s="47"/>
      <c r="C346" s="48"/>
      <c r="D346" s="46"/>
      <c r="E346" s="46"/>
      <c r="F346" s="46"/>
      <c r="G346" s="46"/>
      <c r="H346" s="49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52"/>
      <c r="BD346" s="38"/>
      <c r="BE346" s="36"/>
      <c r="BH346" s="38"/>
      <c r="BI346" s="36"/>
      <c r="BM346" s="38"/>
      <c r="BN346" s="36"/>
    </row>
    <row r="347" spans="1:66" s="34" customFormat="1" hidden="1">
      <c r="A347" s="46"/>
      <c r="B347" s="47"/>
      <c r="C347" s="48"/>
      <c r="D347" s="46"/>
      <c r="E347" s="46"/>
      <c r="F347" s="46"/>
      <c r="G347" s="46"/>
      <c r="H347" s="49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52"/>
      <c r="BD347" s="38"/>
      <c r="BE347" s="36"/>
      <c r="BH347" s="38"/>
      <c r="BI347" s="36"/>
      <c r="BM347" s="38"/>
      <c r="BN347" s="36"/>
    </row>
    <row r="348" spans="1:66" s="34" customFormat="1" hidden="1">
      <c r="A348" s="46"/>
      <c r="B348" s="47"/>
      <c r="C348" s="48"/>
      <c r="D348" s="46"/>
      <c r="E348" s="46"/>
      <c r="F348" s="46"/>
      <c r="G348" s="46"/>
      <c r="H348" s="49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52"/>
      <c r="BD348" s="38"/>
      <c r="BE348" s="36"/>
      <c r="BH348" s="38"/>
      <c r="BI348" s="36"/>
      <c r="BM348" s="38"/>
      <c r="BN348" s="36"/>
    </row>
    <row r="349" spans="1:66" s="34" customFormat="1" hidden="1">
      <c r="A349" s="46"/>
      <c r="B349" s="47"/>
      <c r="C349" s="48"/>
      <c r="D349" s="46"/>
      <c r="E349" s="46"/>
      <c r="F349" s="46"/>
      <c r="G349" s="46"/>
      <c r="H349" s="49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52"/>
      <c r="BD349" s="38"/>
      <c r="BE349" s="36"/>
      <c r="BH349" s="38"/>
      <c r="BI349" s="36"/>
      <c r="BM349" s="38"/>
      <c r="BN349" s="36"/>
    </row>
    <row r="350" spans="1:66" s="34" customFormat="1" hidden="1">
      <c r="A350" s="46"/>
      <c r="B350" s="47"/>
      <c r="C350" s="48"/>
      <c r="D350" s="46"/>
      <c r="E350" s="46"/>
      <c r="F350" s="46"/>
      <c r="G350" s="46"/>
      <c r="H350" s="49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52"/>
      <c r="BD350" s="38"/>
      <c r="BE350" s="36"/>
      <c r="BH350" s="38"/>
      <c r="BI350" s="36"/>
      <c r="BM350" s="38"/>
      <c r="BN350" s="36"/>
    </row>
    <row r="351" spans="1:66" s="34" customFormat="1" hidden="1">
      <c r="A351" s="46"/>
      <c r="B351" s="47"/>
      <c r="C351" s="48"/>
      <c r="D351" s="46"/>
      <c r="E351" s="46"/>
      <c r="F351" s="46"/>
      <c r="G351" s="46"/>
      <c r="H351" s="49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52"/>
      <c r="BD351" s="38"/>
      <c r="BE351" s="36"/>
      <c r="BH351" s="38"/>
      <c r="BI351" s="36"/>
      <c r="BM351" s="38"/>
      <c r="BN351" s="36"/>
    </row>
    <row r="352" spans="1:66" s="34" customFormat="1" hidden="1">
      <c r="A352" s="46"/>
      <c r="B352" s="47"/>
      <c r="C352" s="48"/>
      <c r="D352" s="46"/>
      <c r="E352" s="46"/>
      <c r="F352" s="46"/>
      <c r="G352" s="46"/>
      <c r="H352" s="49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52"/>
      <c r="BD352" s="38"/>
      <c r="BE352" s="36"/>
      <c r="BH352" s="38"/>
      <c r="BI352" s="36"/>
      <c r="BM352" s="38"/>
      <c r="BN352" s="36"/>
    </row>
    <row r="353" spans="1:66" s="34" customFormat="1" hidden="1">
      <c r="A353" s="46"/>
      <c r="B353" s="47"/>
      <c r="C353" s="48"/>
      <c r="D353" s="46"/>
      <c r="E353" s="46"/>
      <c r="F353" s="46"/>
      <c r="G353" s="46"/>
      <c r="H353" s="49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52"/>
      <c r="BD353" s="38"/>
      <c r="BE353" s="36"/>
      <c r="BH353" s="38"/>
      <c r="BI353" s="36"/>
      <c r="BM353" s="38"/>
      <c r="BN353" s="36"/>
    </row>
    <row r="354" spans="1:66" s="34" customFormat="1" hidden="1">
      <c r="A354" s="46"/>
      <c r="B354" s="47"/>
      <c r="C354" s="48"/>
      <c r="D354" s="46"/>
      <c r="E354" s="46"/>
      <c r="F354" s="46"/>
      <c r="G354" s="46"/>
      <c r="H354" s="49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52"/>
      <c r="BD354" s="38"/>
      <c r="BE354" s="36"/>
      <c r="BH354" s="38"/>
      <c r="BI354" s="36"/>
      <c r="BM354" s="38"/>
      <c r="BN354" s="36"/>
    </row>
    <row r="355" spans="1:66" s="34" customFormat="1" hidden="1">
      <c r="A355" s="46"/>
      <c r="B355" s="47"/>
      <c r="C355" s="48"/>
      <c r="D355" s="46"/>
      <c r="E355" s="46"/>
      <c r="F355" s="46"/>
      <c r="G355" s="46"/>
      <c r="H355" s="49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52"/>
      <c r="BD355" s="38"/>
      <c r="BE355" s="36"/>
      <c r="BH355" s="38"/>
      <c r="BI355" s="36"/>
      <c r="BM355" s="38"/>
      <c r="BN355" s="36"/>
    </row>
    <row r="356" spans="1:66" s="34" customFormat="1" hidden="1">
      <c r="A356" s="46"/>
      <c r="B356" s="47"/>
      <c r="C356" s="48"/>
      <c r="D356" s="46"/>
      <c r="E356" s="46"/>
      <c r="F356" s="46"/>
      <c r="G356" s="46"/>
      <c r="H356" s="49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52"/>
      <c r="BD356" s="38"/>
      <c r="BE356" s="36"/>
      <c r="BH356" s="38"/>
      <c r="BI356" s="36"/>
      <c r="BM356" s="38"/>
      <c r="BN356" s="36"/>
    </row>
    <row r="357" spans="1:66" s="34" customFormat="1" hidden="1">
      <c r="A357" s="46"/>
      <c r="B357" s="47"/>
      <c r="C357" s="48"/>
      <c r="D357" s="46"/>
      <c r="E357" s="46"/>
      <c r="F357" s="46"/>
      <c r="G357" s="46"/>
      <c r="H357" s="49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52"/>
      <c r="BD357" s="38"/>
      <c r="BE357" s="36"/>
      <c r="BH357" s="38"/>
      <c r="BI357" s="36"/>
      <c r="BM357" s="38"/>
      <c r="BN357" s="36"/>
    </row>
    <row r="358" spans="1:66" s="34" customFormat="1" hidden="1">
      <c r="A358" s="46"/>
      <c r="B358" s="47"/>
      <c r="C358" s="48"/>
      <c r="D358" s="46"/>
      <c r="E358" s="46"/>
      <c r="F358" s="46"/>
      <c r="G358" s="46"/>
      <c r="H358" s="49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52"/>
      <c r="BD358" s="38"/>
      <c r="BE358" s="36"/>
      <c r="BH358" s="38"/>
      <c r="BI358" s="36"/>
      <c r="BM358" s="38"/>
      <c r="BN358" s="36"/>
    </row>
    <row r="359" spans="1:66" s="34" customFormat="1" hidden="1">
      <c r="A359" s="46"/>
      <c r="B359" s="47"/>
      <c r="C359" s="48"/>
      <c r="D359" s="46"/>
      <c r="E359" s="46"/>
      <c r="F359" s="46"/>
      <c r="G359" s="46"/>
      <c r="H359" s="49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52"/>
      <c r="BD359" s="38"/>
      <c r="BE359" s="36"/>
      <c r="BH359" s="38"/>
      <c r="BI359" s="36"/>
      <c r="BM359" s="38"/>
      <c r="BN359" s="36"/>
    </row>
    <row r="360" spans="1:66" s="34" customFormat="1" hidden="1">
      <c r="A360" s="46"/>
      <c r="B360" s="47"/>
      <c r="C360" s="48"/>
      <c r="D360" s="46"/>
      <c r="E360" s="46"/>
      <c r="F360" s="46"/>
      <c r="G360" s="46"/>
      <c r="H360" s="49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52"/>
      <c r="BD360" s="38"/>
      <c r="BE360" s="36"/>
      <c r="BH360" s="38"/>
      <c r="BI360" s="36"/>
      <c r="BM360" s="38"/>
      <c r="BN360" s="36"/>
    </row>
    <row r="361" spans="1:66" s="34" customFormat="1" hidden="1">
      <c r="A361" s="46"/>
      <c r="B361" s="47"/>
      <c r="C361" s="48"/>
      <c r="D361" s="46"/>
      <c r="E361" s="46"/>
      <c r="F361" s="46"/>
      <c r="G361" s="46"/>
      <c r="H361" s="49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52"/>
      <c r="BD361" s="38"/>
      <c r="BE361" s="36"/>
      <c r="BH361" s="38"/>
      <c r="BI361" s="36"/>
      <c r="BM361" s="38"/>
      <c r="BN361" s="36"/>
    </row>
    <row r="362" spans="1:66" s="34" customFormat="1" hidden="1">
      <c r="A362" s="46"/>
      <c r="B362" s="47"/>
      <c r="C362" s="48"/>
      <c r="D362" s="46"/>
      <c r="E362" s="46"/>
      <c r="F362" s="46"/>
      <c r="G362" s="46"/>
      <c r="H362" s="49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52"/>
      <c r="BD362" s="38"/>
      <c r="BE362" s="36"/>
      <c r="BH362" s="38"/>
      <c r="BI362" s="36"/>
      <c r="BM362" s="38"/>
      <c r="BN362" s="36"/>
    </row>
    <row r="363" spans="1:66" s="34" customFormat="1" hidden="1">
      <c r="A363" s="46"/>
      <c r="B363" s="47"/>
      <c r="C363" s="48"/>
      <c r="D363" s="46"/>
      <c r="E363" s="46"/>
      <c r="F363" s="46"/>
      <c r="G363" s="46"/>
      <c r="H363" s="49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52"/>
      <c r="BD363" s="38"/>
      <c r="BE363" s="36"/>
      <c r="BH363" s="38"/>
      <c r="BI363" s="36"/>
      <c r="BM363" s="38"/>
      <c r="BN363" s="36"/>
    </row>
    <row r="364" spans="1:66" s="34" customFormat="1" hidden="1">
      <c r="A364" s="46"/>
      <c r="B364" s="47"/>
      <c r="C364" s="48"/>
      <c r="D364" s="46"/>
      <c r="E364" s="46"/>
      <c r="F364" s="46"/>
      <c r="G364" s="46"/>
      <c r="H364" s="49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52"/>
      <c r="BD364" s="38"/>
      <c r="BE364" s="36"/>
      <c r="BH364" s="38"/>
      <c r="BI364" s="36"/>
      <c r="BM364" s="38"/>
      <c r="BN364" s="36"/>
    </row>
    <row r="365" spans="1:66" s="34" customFormat="1" hidden="1">
      <c r="A365" s="46"/>
      <c r="B365" s="47"/>
      <c r="C365" s="48"/>
      <c r="D365" s="46"/>
      <c r="E365" s="46"/>
      <c r="F365" s="46"/>
      <c r="G365" s="46"/>
      <c r="H365" s="49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52"/>
      <c r="BD365" s="38"/>
      <c r="BE365" s="36"/>
      <c r="BH365" s="38"/>
      <c r="BI365" s="36"/>
      <c r="BM365" s="38"/>
      <c r="BN365" s="36"/>
    </row>
    <row r="366" spans="1:66" s="34" customFormat="1" hidden="1">
      <c r="A366" s="46"/>
      <c r="B366" s="47"/>
      <c r="C366" s="48"/>
      <c r="D366" s="46"/>
      <c r="E366" s="46"/>
      <c r="F366" s="46"/>
      <c r="G366" s="46"/>
      <c r="H366" s="49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52"/>
      <c r="BD366" s="38"/>
      <c r="BE366" s="36"/>
      <c r="BH366" s="38"/>
      <c r="BI366" s="36"/>
      <c r="BM366" s="38"/>
      <c r="BN366" s="36"/>
    </row>
    <row r="367" spans="1:66" s="34" customFormat="1" hidden="1">
      <c r="A367" s="46"/>
      <c r="B367" s="47"/>
      <c r="C367" s="48"/>
      <c r="D367" s="46"/>
      <c r="E367" s="46"/>
      <c r="F367" s="46"/>
      <c r="G367" s="46"/>
      <c r="H367" s="49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52"/>
      <c r="BD367" s="38"/>
      <c r="BE367" s="36"/>
      <c r="BH367" s="38"/>
      <c r="BI367" s="36"/>
      <c r="BM367" s="38"/>
      <c r="BN367" s="36"/>
    </row>
    <row r="368" spans="1:66" s="34" customFormat="1" hidden="1">
      <c r="A368" s="46"/>
      <c r="B368" s="47"/>
      <c r="C368" s="48"/>
      <c r="D368" s="46"/>
      <c r="E368" s="46"/>
      <c r="F368" s="46"/>
      <c r="G368" s="46"/>
      <c r="H368" s="49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52"/>
      <c r="BD368" s="38"/>
      <c r="BE368" s="36"/>
      <c r="BH368" s="38"/>
      <c r="BI368" s="36"/>
      <c r="BM368" s="38"/>
      <c r="BN368" s="36"/>
    </row>
    <row r="369" spans="1:66" s="34" customFormat="1" hidden="1">
      <c r="A369" s="46"/>
      <c r="B369" s="47"/>
      <c r="C369" s="48"/>
      <c r="D369" s="46"/>
      <c r="E369" s="46"/>
      <c r="F369" s="46"/>
      <c r="G369" s="46"/>
      <c r="H369" s="49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52"/>
      <c r="BD369" s="38"/>
      <c r="BE369" s="36"/>
      <c r="BH369" s="38"/>
      <c r="BI369" s="36"/>
      <c r="BM369" s="38"/>
      <c r="BN369" s="36"/>
    </row>
    <row r="370" spans="1:66" s="34" customFormat="1" hidden="1">
      <c r="A370" s="46"/>
      <c r="B370" s="47"/>
      <c r="C370" s="48"/>
      <c r="D370" s="46"/>
      <c r="E370" s="46"/>
      <c r="F370" s="46"/>
      <c r="G370" s="46"/>
      <c r="H370" s="49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52"/>
      <c r="BD370" s="38"/>
      <c r="BE370" s="36"/>
      <c r="BH370" s="38"/>
      <c r="BI370" s="36"/>
      <c r="BM370" s="38"/>
      <c r="BN370" s="36"/>
    </row>
    <row r="371" spans="1:66" s="34" customFormat="1" hidden="1">
      <c r="A371" s="46"/>
      <c r="B371" s="47"/>
      <c r="C371" s="48"/>
      <c r="D371" s="46"/>
      <c r="E371" s="46"/>
      <c r="F371" s="46"/>
      <c r="G371" s="46"/>
      <c r="H371" s="49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52"/>
      <c r="BD371" s="38"/>
      <c r="BE371" s="36"/>
      <c r="BH371" s="38"/>
      <c r="BI371" s="36"/>
      <c r="BM371" s="38"/>
      <c r="BN371" s="36"/>
    </row>
    <row r="372" spans="1:66" s="34" customFormat="1" hidden="1">
      <c r="A372" s="46"/>
      <c r="B372" s="47"/>
      <c r="C372" s="48"/>
      <c r="D372" s="46"/>
      <c r="E372" s="46"/>
      <c r="F372" s="46"/>
      <c r="G372" s="46"/>
      <c r="H372" s="49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52"/>
      <c r="BD372" s="38"/>
      <c r="BE372" s="36"/>
      <c r="BH372" s="38"/>
      <c r="BI372" s="36"/>
      <c r="BM372" s="38"/>
      <c r="BN372" s="36"/>
    </row>
    <row r="373" spans="1:66" s="34" customFormat="1" hidden="1">
      <c r="A373" s="46"/>
      <c r="B373" s="47"/>
      <c r="C373" s="48"/>
      <c r="D373" s="46"/>
      <c r="E373" s="46"/>
      <c r="F373" s="46"/>
      <c r="G373" s="46"/>
      <c r="H373" s="49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52"/>
      <c r="BD373" s="38"/>
      <c r="BE373" s="36"/>
      <c r="BH373" s="38"/>
      <c r="BI373" s="36"/>
      <c r="BM373" s="38"/>
      <c r="BN373" s="36"/>
    </row>
    <row r="374" spans="1:66" s="34" customFormat="1" hidden="1">
      <c r="A374" s="46"/>
      <c r="B374" s="47"/>
      <c r="C374" s="48"/>
      <c r="D374" s="46"/>
      <c r="E374" s="46"/>
      <c r="F374" s="46"/>
      <c r="G374" s="46"/>
      <c r="H374" s="49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52"/>
      <c r="BD374" s="38"/>
      <c r="BE374" s="36"/>
      <c r="BH374" s="38"/>
      <c r="BI374" s="36"/>
      <c r="BM374" s="38"/>
      <c r="BN374" s="36"/>
    </row>
    <row r="375" spans="1:66" s="34" customFormat="1" hidden="1">
      <c r="A375" s="46"/>
      <c r="B375" s="47"/>
      <c r="C375" s="48"/>
      <c r="D375" s="46"/>
      <c r="E375" s="46"/>
      <c r="F375" s="46"/>
      <c r="G375" s="46"/>
      <c r="H375" s="49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52"/>
      <c r="BD375" s="38"/>
      <c r="BE375" s="36"/>
      <c r="BH375" s="38"/>
      <c r="BI375" s="36"/>
      <c r="BM375" s="38"/>
      <c r="BN375" s="36"/>
    </row>
    <row r="376" spans="1:66" s="34" customFormat="1" hidden="1">
      <c r="A376" s="46"/>
      <c r="B376" s="47"/>
      <c r="C376" s="48"/>
      <c r="D376" s="46"/>
      <c r="E376" s="46"/>
      <c r="F376" s="46"/>
      <c r="G376" s="46"/>
      <c r="H376" s="49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52"/>
      <c r="BD376" s="38"/>
      <c r="BE376" s="36"/>
      <c r="BH376" s="38"/>
      <c r="BI376" s="36"/>
      <c r="BM376" s="38"/>
      <c r="BN376" s="36"/>
    </row>
    <row r="377" spans="1:66" s="34" customFormat="1" hidden="1">
      <c r="A377" s="46"/>
      <c r="B377" s="47"/>
      <c r="C377" s="48"/>
      <c r="D377" s="46"/>
      <c r="E377" s="46"/>
      <c r="F377" s="46"/>
      <c r="G377" s="46"/>
      <c r="H377" s="49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52"/>
      <c r="BD377" s="38"/>
      <c r="BE377" s="36"/>
      <c r="BH377" s="38"/>
      <c r="BI377" s="36"/>
      <c r="BM377" s="38"/>
      <c r="BN377" s="36"/>
    </row>
    <row r="378" spans="1:66" s="34" customFormat="1" hidden="1">
      <c r="A378" s="46"/>
      <c r="B378" s="47"/>
      <c r="C378" s="48"/>
      <c r="D378" s="46"/>
      <c r="E378" s="46"/>
      <c r="F378" s="46"/>
      <c r="G378" s="46"/>
      <c r="H378" s="49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52"/>
      <c r="BD378" s="38"/>
      <c r="BE378" s="36"/>
      <c r="BH378" s="38"/>
      <c r="BI378" s="36"/>
      <c r="BM378" s="38"/>
      <c r="BN378" s="36"/>
    </row>
    <row r="379" spans="1:66" s="34" customFormat="1" hidden="1">
      <c r="A379" s="46"/>
      <c r="B379" s="47"/>
      <c r="C379" s="48"/>
      <c r="D379" s="46"/>
      <c r="E379" s="46"/>
      <c r="F379" s="46"/>
      <c r="G379" s="46"/>
      <c r="H379" s="49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52"/>
      <c r="BD379" s="38"/>
      <c r="BE379" s="36"/>
      <c r="BH379" s="38"/>
      <c r="BI379" s="36"/>
      <c r="BM379" s="38"/>
      <c r="BN379" s="36"/>
    </row>
    <row r="380" spans="1:66" s="34" customFormat="1" hidden="1">
      <c r="A380" s="46"/>
      <c r="B380" s="47"/>
      <c r="C380" s="48"/>
      <c r="D380" s="46"/>
      <c r="E380" s="46"/>
      <c r="F380" s="46"/>
      <c r="G380" s="46"/>
      <c r="H380" s="49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52"/>
      <c r="BD380" s="38"/>
      <c r="BE380" s="36"/>
      <c r="BH380" s="38"/>
      <c r="BI380" s="36"/>
      <c r="BM380" s="38"/>
      <c r="BN380" s="36"/>
    </row>
    <row r="381" spans="1:66" s="34" customFormat="1" hidden="1">
      <c r="A381" s="46"/>
      <c r="B381" s="47"/>
      <c r="C381" s="48"/>
      <c r="D381" s="46"/>
      <c r="E381" s="46"/>
      <c r="F381" s="46"/>
      <c r="G381" s="46"/>
      <c r="H381" s="49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52"/>
      <c r="BD381" s="38"/>
      <c r="BE381" s="36"/>
      <c r="BH381" s="38"/>
      <c r="BI381" s="36"/>
      <c r="BM381" s="38"/>
      <c r="BN381" s="36"/>
    </row>
    <row r="382" spans="1:66" s="34" customFormat="1" hidden="1">
      <c r="A382" s="46"/>
      <c r="B382" s="47"/>
      <c r="C382" s="48"/>
      <c r="D382" s="46"/>
      <c r="E382" s="46"/>
      <c r="F382" s="46"/>
      <c r="G382" s="46"/>
      <c r="H382" s="49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52"/>
      <c r="BD382" s="38"/>
      <c r="BE382" s="36"/>
      <c r="BH382" s="38"/>
      <c r="BI382" s="36"/>
      <c r="BM382" s="38"/>
      <c r="BN382" s="36"/>
    </row>
    <row r="383" spans="1:66" s="34" customFormat="1" hidden="1">
      <c r="A383" s="46"/>
      <c r="B383" s="47"/>
      <c r="C383" s="48"/>
      <c r="D383" s="46"/>
      <c r="E383" s="46"/>
      <c r="F383" s="46"/>
      <c r="G383" s="46"/>
      <c r="H383" s="49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52"/>
      <c r="BD383" s="38"/>
      <c r="BE383" s="36"/>
      <c r="BH383" s="38"/>
      <c r="BI383" s="36"/>
      <c r="BM383" s="38"/>
      <c r="BN383" s="36"/>
    </row>
    <row r="384" spans="1:66" s="34" customFormat="1" hidden="1">
      <c r="A384" s="46"/>
      <c r="B384" s="47"/>
      <c r="C384" s="48"/>
      <c r="D384" s="46"/>
      <c r="E384" s="46"/>
      <c r="F384" s="46"/>
      <c r="G384" s="46"/>
      <c r="H384" s="49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52"/>
      <c r="BD384" s="38"/>
      <c r="BE384" s="36"/>
      <c r="BH384" s="38"/>
      <c r="BI384" s="36"/>
      <c r="BM384" s="38"/>
      <c r="BN384" s="36"/>
    </row>
    <row r="385" spans="1:66" s="34" customFormat="1" hidden="1">
      <c r="A385" s="46"/>
      <c r="B385" s="47"/>
      <c r="C385" s="48"/>
      <c r="D385" s="46"/>
      <c r="E385" s="46"/>
      <c r="F385" s="46"/>
      <c r="G385" s="46"/>
      <c r="H385" s="49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52"/>
      <c r="BD385" s="38"/>
      <c r="BE385" s="36"/>
      <c r="BH385" s="38"/>
      <c r="BI385" s="36"/>
      <c r="BM385" s="38"/>
      <c r="BN385" s="36"/>
    </row>
    <row r="386" spans="1:66" s="34" customFormat="1" hidden="1">
      <c r="A386" s="46"/>
      <c r="B386" s="47"/>
      <c r="C386" s="48"/>
      <c r="D386" s="46"/>
      <c r="E386" s="46"/>
      <c r="F386" s="46"/>
      <c r="G386" s="46"/>
      <c r="H386" s="49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52"/>
      <c r="BD386" s="38"/>
      <c r="BE386" s="36"/>
      <c r="BH386" s="38"/>
      <c r="BI386" s="36"/>
      <c r="BM386" s="38"/>
      <c r="BN386" s="36"/>
    </row>
    <row r="387" spans="1:66" s="34" customFormat="1" hidden="1">
      <c r="A387" s="46"/>
      <c r="B387" s="47"/>
      <c r="C387" s="48"/>
      <c r="D387" s="46"/>
      <c r="E387" s="46"/>
      <c r="F387" s="46"/>
      <c r="G387" s="46"/>
      <c r="H387" s="49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52"/>
      <c r="BD387" s="38"/>
      <c r="BE387" s="36"/>
      <c r="BH387" s="38"/>
      <c r="BI387" s="36"/>
      <c r="BM387" s="38"/>
      <c r="BN387" s="36"/>
    </row>
    <row r="388" spans="1:66" s="34" customFormat="1" hidden="1">
      <c r="A388" s="46"/>
      <c r="B388" s="47"/>
      <c r="C388" s="48"/>
      <c r="D388" s="46"/>
      <c r="E388" s="46"/>
      <c r="F388" s="46"/>
      <c r="G388" s="46"/>
      <c r="H388" s="49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52"/>
      <c r="BD388" s="38"/>
      <c r="BE388" s="36"/>
      <c r="BH388" s="38"/>
      <c r="BI388" s="36"/>
      <c r="BM388" s="38"/>
      <c r="BN388" s="36"/>
    </row>
    <row r="389" spans="1:66" s="34" customFormat="1" hidden="1">
      <c r="A389" s="46"/>
      <c r="B389" s="47"/>
      <c r="C389" s="48"/>
      <c r="D389" s="46"/>
      <c r="E389" s="46"/>
      <c r="F389" s="46"/>
      <c r="G389" s="46"/>
      <c r="H389" s="49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52"/>
      <c r="BD389" s="38"/>
      <c r="BE389" s="36"/>
      <c r="BH389" s="38"/>
      <c r="BI389" s="36"/>
      <c r="BM389" s="38"/>
      <c r="BN389" s="36"/>
    </row>
    <row r="390" spans="1:66" s="34" customFormat="1" hidden="1">
      <c r="A390" s="46"/>
      <c r="B390" s="47"/>
      <c r="C390" s="48"/>
      <c r="D390" s="46"/>
      <c r="E390" s="46"/>
      <c r="F390" s="46"/>
      <c r="G390" s="46"/>
      <c r="H390" s="49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52"/>
      <c r="BD390" s="38"/>
      <c r="BE390" s="36"/>
      <c r="BH390" s="38"/>
      <c r="BI390" s="36"/>
      <c r="BM390" s="38"/>
      <c r="BN390" s="36"/>
    </row>
    <row r="391" spans="1:66" s="34" customFormat="1" hidden="1">
      <c r="A391" s="46"/>
      <c r="B391" s="47"/>
      <c r="C391" s="48"/>
      <c r="D391" s="46"/>
      <c r="E391" s="46"/>
      <c r="F391" s="46"/>
      <c r="G391" s="46"/>
      <c r="H391" s="49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52"/>
      <c r="BD391" s="38"/>
      <c r="BE391" s="36"/>
      <c r="BH391" s="38"/>
      <c r="BI391" s="36"/>
      <c r="BM391" s="38"/>
      <c r="BN391" s="36"/>
    </row>
    <row r="392" spans="1:66" s="34" customFormat="1" hidden="1">
      <c r="A392" s="46"/>
      <c r="B392" s="47"/>
      <c r="C392" s="48"/>
      <c r="D392" s="46"/>
      <c r="E392" s="46"/>
      <c r="F392" s="46"/>
      <c r="G392" s="46"/>
      <c r="H392" s="49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52"/>
      <c r="BD392" s="38"/>
      <c r="BE392" s="36"/>
      <c r="BH392" s="38"/>
      <c r="BI392" s="36"/>
      <c r="BM392" s="38"/>
      <c r="BN392" s="36"/>
    </row>
    <row r="393" spans="1:66" s="34" customFormat="1" hidden="1">
      <c r="A393" s="46"/>
      <c r="B393" s="47"/>
      <c r="C393" s="48"/>
      <c r="D393" s="46"/>
      <c r="E393" s="46"/>
      <c r="F393" s="46"/>
      <c r="G393" s="46"/>
      <c r="H393" s="49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52"/>
      <c r="BD393" s="38"/>
      <c r="BE393" s="36"/>
      <c r="BH393" s="38"/>
      <c r="BI393" s="36"/>
      <c r="BM393" s="38"/>
      <c r="BN393" s="36"/>
    </row>
    <row r="394" spans="1:66" s="34" customFormat="1" hidden="1">
      <c r="A394" s="46"/>
      <c r="B394" s="47"/>
      <c r="C394" s="48"/>
      <c r="D394" s="46"/>
      <c r="E394" s="46"/>
      <c r="F394" s="46"/>
      <c r="G394" s="46"/>
      <c r="H394" s="49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52"/>
      <c r="BD394" s="38"/>
      <c r="BE394" s="36"/>
      <c r="BH394" s="38"/>
      <c r="BI394" s="36"/>
      <c r="BM394" s="38"/>
      <c r="BN394" s="36"/>
    </row>
    <row r="395" spans="1:66" s="34" customFormat="1" hidden="1">
      <c r="A395" s="46"/>
      <c r="B395" s="47"/>
      <c r="C395" s="48"/>
      <c r="D395" s="46"/>
      <c r="E395" s="46"/>
      <c r="F395" s="46"/>
      <c r="G395" s="46"/>
      <c r="H395" s="49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52"/>
      <c r="BD395" s="38"/>
      <c r="BE395" s="36"/>
      <c r="BH395" s="38"/>
      <c r="BI395" s="36"/>
      <c r="BM395" s="38"/>
      <c r="BN395" s="36"/>
    </row>
    <row r="396" spans="1:66" s="34" customFormat="1" hidden="1">
      <c r="A396" s="46"/>
      <c r="B396" s="47"/>
      <c r="C396" s="48"/>
      <c r="D396" s="46"/>
      <c r="E396" s="46"/>
      <c r="F396" s="46"/>
      <c r="G396" s="46"/>
      <c r="H396" s="49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52"/>
      <c r="BD396" s="38"/>
      <c r="BE396" s="36"/>
      <c r="BH396" s="38"/>
      <c r="BI396" s="36"/>
      <c r="BM396" s="38"/>
      <c r="BN396" s="36"/>
    </row>
    <row r="397" spans="1:66" s="34" customFormat="1" hidden="1">
      <c r="A397" s="46"/>
      <c r="B397" s="47"/>
      <c r="C397" s="48"/>
      <c r="D397" s="46"/>
      <c r="E397" s="46"/>
      <c r="F397" s="46"/>
      <c r="G397" s="46"/>
      <c r="H397" s="49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52"/>
      <c r="BD397" s="38"/>
      <c r="BE397" s="36"/>
      <c r="BH397" s="38"/>
      <c r="BI397" s="36"/>
      <c r="BM397" s="38"/>
      <c r="BN397" s="36"/>
    </row>
    <row r="398" spans="1:66" s="34" customFormat="1" hidden="1">
      <c r="A398" s="46"/>
      <c r="B398" s="47"/>
      <c r="C398" s="48"/>
      <c r="D398" s="46"/>
      <c r="E398" s="46"/>
      <c r="F398" s="46"/>
      <c r="G398" s="46"/>
      <c r="H398" s="49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52"/>
      <c r="BD398" s="38"/>
      <c r="BE398" s="36"/>
      <c r="BH398" s="38"/>
      <c r="BI398" s="36"/>
      <c r="BM398" s="38"/>
      <c r="BN398" s="36"/>
    </row>
    <row r="399" spans="1:66" s="34" customFormat="1" hidden="1">
      <c r="A399" s="46"/>
      <c r="B399" s="47"/>
      <c r="C399" s="48"/>
      <c r="D399" s="46"/>
      <c r="E399" s="46"/>
      <c r="F399" s="46"/>
      <c r="G399" s="46"/>
      <c r="H399" s="49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52"/>
      <c r="BD399" s="38"/>
      <c r="BE399" s="36"/>
      <c r="BH399" s="38"/>
      <c r="BI399" s="36"/>
      <c r="BM399" s="38"/>
      <c r="BN399" s="36"/>
    </row>
    <row r="400" spans="1:66" s="34" customFormat="1" hidden="1">
      <c r="A400" s="46"/>
      <c r="B400" s="47"/>
      <c r="C400" s="48"/>
      <c r="D400" s="46"/>
      <c r="E400" s="46"/>
      <c r="F400" s="46"/>
      <c r="G400" s="46"/>
      <c r="H400" s="49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52"/>
      <c r="BD400" s="38"/>
      <c r="BE400" s="36"/>
      <c r="BH400" s="38"/>
      <c r="BI400" s="36"/>
      <c r="BM400" s="38"/>
      <c r="BN400" s="36"/>
    </row>
    <row r="401" spans="1:21" hidden="1">
      <c r="A401" s="9"/>
      <c r="B401" s="10"/>
      <c r="C401" s="11"/>
      <c r="D401" s="12"/>
      <c r="E401" s="12"/>
      <c r="F401" s="12"/>
      <c r="G401" s="12"/>
      <c r="H401" s="13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</row>
    <row r="402" spans="1:21" hidden="1">
      <c r="A402" s="9"/>
      <c r="B402" s="10"/>
      <c r="C402" s="11"/>
      <c r="D402" s="12"/>
      <c r="E402" s="12"/>
      <c r="F402" s="12"/>
      <c r="G402" s="12"/>
      <c r="H402" s="13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</row>
    <row r="403" spans="1:21" hidden="1">
      <c r="A403" s="9"/>
      <c r="B403" s="10"/>
      <c r="C403" s="11"/>
      <c r="D403" s="12"/>
      <c r="E403" s="12"/>
      <c r="F403" s="12"/>
      <c r="G403" s="12"/>
      <c r="H403" s="13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</row>
    <row r="404" spans="1:21" hidden="1">
      <c r="A404" s="9"/>
      <c r="B404" s="10"/>
      <c r="C404" s="11"/>
      <c r="D404" s="12"/>
      <c r="E404" s="12"/>
      <c r="F404" s="12"/>
      <c r="G404" s="12"/>
      <c r="H404" s="13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</row>
    <row r="405" spans="1:21" hidden="1">
      <c r="A405" s="9"/>
      <c r="B405" s="10"/>
      <c r="C405" s="11"/>
      <c r="D405" s="12"/>
      <c r="E405" s="12"/>
      <c r="F405" s="12"/>
      <c r="G405" s="12"/>
      <c r="H405" s="13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1:21" hidden="1">
      <c r="A406" s="9"/>
      <c r="B406" s="10"/>
      <c r="C406" s="11"/>
      <c r="D406" s="12"/>
      <c r="E406" s="12"/>
      <c r="F406" s="12"/>
      <c r="G406" s="12"/>
      <c r="H406" s="13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</row>
    <row r="407" spans="1:21" hidden="1">
      <c r="A407" s="9"/>
      <c r="B407" s="10"/>
      <c r="C407" s="11"/>
      <c r="D407" s="12"/>
      <c r="E407" s="12"/>
      <c r="F407" s="12"/>
      <c r="G407" s="12"/>
      <c r="H407" s="13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</row>
    <row r="408" spans="1:21" hidden="1">
      <c r="A408" s="9"/>
      <c r="B408" s="10"/>
      <c r="C408" s="11"/>
      <c r="D408" s="12"/>
      <c r="E408" s="12"/>
      <c r="F408" s="12"/>
      <c r="G408" s="12"/>
      <c r="H408" s="13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</row>
    <row r="409" spans="1:21" hidden="1">
      <c r="A409" s="9"/>
      <c r="B409" s="10"/>
      <c r="C409" s="11"/>
      <c r="D409" s="12"/>
      <c r="E409" s="12"/>
      <c r="F409" s="12"/>
      <c r="G409" s="12"/>
      <c r="H409" s="13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</row>
    <row r="410" spans="1:21" hidden="1">
      <c r="A410" s="9"/>
      <c r="B410" s="10"/>
      <c r="C410" s="11"/>
      <c r="D410" s="12"/>
      <c r="E410" s="12"/>
      <c r="F410" s="12"/>
      <c r="G410" s="12"/>
      <c r="H410" s="13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1:21" hidden="1">
      <c r="A411" s="9"/>
      <c r="B411" s="10"/>
      <c r="C411" s="11"/>
      <c r="D411" s="12"/>
      <c r="E411" s="12"/>
      <c r="F411" s="12"/>
      <c r="G411" s="12"/>
      <c r="H411" s="13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</row>
    <row r="412" spans="1:21" hidden="1">
      <c r="A412" s="9"/>
      <c r="B412" s="10"/>
      <c r="C412" s="11"/>
      <c r="D412" s="12"/>
      <c r="E412" s="12"/>
      <c r="F412" s="12"/>
      <c r="G412" s="12"/>
      <c r="H412" s="13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</row>
    <row r="413" spans="1:21" hidden="1">
      <c r="A413" s="9"/>
      <c r="B413" s="10"/>
      <c r="C413" s="11"/>
      <c r="D413" s="12"/>
      <c r="E413" s="12"/>
      <c r="F413" s="12"/>
      <c r="G413" s="12"/>
      <c r="H413" s="13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</row>
    <row r="414" spans="1:21" hidden="1">
      <c r="A414" s="9"/>
      <c r="B414" s="10"/>
      <c r="C414" s="11"/>
      <c r="D414" s="12"/>
      <c r="E414" s="12"/>
      <c r="F414" s="12"/>
      <c r="G414" s="12"/>
      <c r="H414" s="13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</row>
    <row r="415" spans="1:21" hidden="1">
      <c r="A415" s="9"/>
      <c r="B415" s="10"/>
      <c r="C415" s="11"/>
      <c r="D415" s="12"/>
      <c r="E415" s="12"/>
      <c r="F415" s="12"/>
      <c r="G415" s="12"/>
      <c r="H415" s="13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</row>
    <row r="416" spans="1:21" hidden="1">
      <c r="A416" s="9"/>
      <c r="B416" s="10"/>
      <c r="C416" s="11"/>
      <c r="D416" s="12"/>
      <c r="E416" s="12"/>
      <c r="F416" s="12"/>
      <c r="G416" s="12"/>
      <c r="H416" s="13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</row>
    <row r="417" spans="1:21" hidden="1">
      <c r="A417" s="9"/>
      <c r="B417" s="10"/>
      <c r="C417" s="11"/>
      <c r="D417" s="12"/>
      <c r="E417" s="12"/>
      <c r="F417" s="12"/>
      <c r="G417" s="12"/>
      <c r="H417" s="13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</row>
    <row r="418" spans="1:21" hidden="1">
      <c r="A418" s="9"/>
      <c r="B418" s="10"/>
      <c r="C418" s="11"/>
      <c r="D418" s="12"/>
      <c r="E418" s="12"/>
      <c r="F418" s="12"/>
      <c r="G418" s="12"/>
      <c r="H418" s="13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</row>
    <row r="419" spans="1:21" hidden="1">
      <c r="A419" s="9"/>
      <c r="B419" s="10"/>
      <c r="C419" s="11"/>
      <c r="D419" s="12"/>
      <c r="E419" s="12"/>
      <c r="F419" s="12"/>
      <c r="G419" s="12"/>
      <c r="H419" s="13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</row>
    <row r="420" spans="1:21" hidden="1">
      <c r="A420" s="9"/>
      <c r="B420" s="10"/>
      <c r="C420" s="11"/>
      <c r="D420" s="12"/>
      <c r="E420" s="12"/>
      <c r="F420" s="12"/>
      <c r="G420" s="12"/>
      <c r="H420" s="13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1:21" hidden="1">
      <c r="A421" s="9"/>
      <c r="B421" s="10"/>
      <c r="C421" s="11"/>
      <c r="D421" s="12"/>
      <c r="E421" s="12"/>
      <c r="F421" s="12"/>
      <c r="G421" s="12"/>
      <c r="H421" s="13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1:21" hidden="1">
      <c r="A422" s="9"/>
      <c r="B422" s="10"/>
      <c r="C422" s="11"/>
      <c r="D422" s="12"/>
      <c r="E422" s="12"/>
      <c r="F422" s="12"/>
      <c r="G422" s="12"/>
      <c r="H422" s="13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1:21" hidden="1">
      <c r="A423" s="9"/>
      <c r="B423" s="10"/>
      <c r="C423" s="11"/>
      <c r="D423" s="12"/>
      <c r="E423" s="12"/>
      <c r="F423" s="12"/>
      <c r="G423" s="12"/>
      <c r="H423" s="13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1:21" hidden="1">
      <c r="A424" s="9"/>
      <c r="B424" s="10"/>
      <c r="C424" s="11"/>
      <c r="D424" s="12"/>
      <c r="E424" s="12"/>
      <c r="F424" s="12"/>
      <c r="G424" s="12"/>
      <c r="H424" s="13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1:21" hidden="1">
      <c r="A425" s="9"/>
      <c r="B425" s="10"/>
      <c r="C425" s="11"/>
      <c r="D425" s="12"/>
      <c r="E425" s="12"/>
      <c r="F425" s="12"/>
      <c r="G425" s="12"/>
      <c r="H425" s="13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1:21" hidden="1">
      <c r="A426" s="9"/>
      <c r="B426" s="10"/>
      <c r="C426" s="11"/>
      <c r="D426" s="12"/>
      <c r="E426" s="12"/>
      <c r="F426" s="12"/>
      <c r="G426" s="12"/>
      <c r="H426" s="13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1:21" hidden="1">
      <c r="A427" s="9"/>
      <c r="B427" s="10"/>
      <c r="C427" s="11"/>
      <c r="D427" s="12"/>
      <c r="E427" s="12"/>
      <c r="F427" s="12"/>
      <c r="G427" s="12"/>
      <c r="H427" s="13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1:21" hidden="1">
      <c r="A428" s="9"/>
      <c r="B428" s="10"/>
      <c r="C428" s="11"/>
      <c r="D428" s="12"/>
      <c r="E428" s="12"/>
      <c r="F428" s="12"/>
      <c r="G428" s="12"/>
      <c r="H428" s="13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1:21" hidden="1">
      <c r="A429" s="9"/>
      <c r="B429" s="10"/>
      <c r="C429" s="11"/>
      <c r="D429" s="12"/>
      <c r="E429" s="12"/>
      <c r="F429" s="12"/>
      <c r="G429" s="12"/>
      <c r="H429" s="13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1:21" hidden="1">
      <c r="A430" s="9"/>
      <c r="B430" s="10"/>
      <c r="C430" s="11"/>
      <c r="D430" s="12"/>
      <c r="E430" s="12"/>
      <c r="F430" s="12"/>
      <c r="G430" s="12"/>
      <c r="H430" s="13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1:21" hidden="1">
      <c r="A431" s="9"/>
      <c r="B431" s="10"/>
      <c r="C431" s="11"/>
      <c r="D431" s="12"/>
      <c r="E431" s="12"/>
      <c r="F431" s="12"/>
      <c r="G431" s="12"/>
      <c r="H431" s="13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1:21" hidden="1">
      <c r="A432" s="9"/>
      <c r="B432" s="10"/>
      <c r="C432" s="11"/>
      <c r="D432" s="12"/>
      <c r="E432" s="12"/>
      <c r="F432" s="12"/>
      <c r="G432" s="12"/>
      <c r="H432" s="13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1:21" hidden="1">
      <c r="A433" s="9"/>
      <c r="B433" s="10"/>
      <c r="C433" s="11"/>
      <c r="D433" s="12"/>
      <c r="E433" s="12"/>
      <c r="F433" s="12"/>
      <c r="G433" s="12"/>
      <c r="H433" s="13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1:21" hidden="1">
      <c r="A434" s="9"/>
      <c r="B434" s="10"/>
      <c r="C434" s="11"/>
      <c r="D434" s="12"/>
      <c r="E434" s="12"/>
      <c r="F434" s="12"/>
      <c r="G434" s="12"/>
      <c r="H434" s="13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1:21" hidden="1">
      <c r="A435" s="9"/>
      <c r="B435" s="10"/>
      <c r="C435" s="11"/>
      <c r="D435" s="12"/>
      <c r="E435" s="12"/>
      <c r="F435" s="12"/>
      <c r="G435" s="12"/>
      <c r="H435" s="13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1:21" hidden="1">
      <c r="A436" s="9"/>
      <c r="B436" s="10"/>
      <c r="C436" s="11"/>
      <c r="D436" s="12"/>
      <c r="E436" s="12"/>
      <c r="F436" s="12"/>
      <c r="G436" s="12"/>
      <c r="H436" s="13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1:21" hidden="1">
      <c r="A437" s="9"/>
      <c r="B437" s="10"/>
      <c r="C437" s="11"/>
      <c r="D437" s="12"/>
      <c r="E437" s="12"/>
      <c r="F437" s="12"/>
      <c r="G437" s="12"/>
      <c r="H437" s="13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1:21" hidden="1">
      <c r="A438" s="9"/>
      <c r="B438" s="10"/>
      <c r="C438" s="11"/>
      <c r="D438" s="12"/>
      <c r="E438" s="12"/>
      <c r="F438" s="12"/>
      <c r="G438" s="12"/>
      <c r="H438" s="13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1:21" hidden="1">
      <c r="A439" s="9"/>
      <c r="B439" s="10"/>
      <c r="C439" s="11"/>
      <c r="D439" s="12"/>
      <c r="E439" s="12"/>
      <c r="F439" s="12"/>
      <c r="G439" s="12"/>
      <c r="H439" s="13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</row>
    <row r="440" spans="1:21" hidden="1">
      <c r="A440" s="9"/>
      <c r="B440" s="10"/>
      <c r="C440" s="11"/>
      <c r="D440" s="12"/>
      <c r="E440" s="12"/>
      <c r="F440" s="12"/>
      <c r="G440" s="12"/>
      <c r="H440" s="13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</row>
    <row r="441" spans="1:21" hidden="1">
      <c r="A441" s="9"/>
      <c r="B441" s="10"/>
      <c r="C441" s="11"/>
      <c r="D441" s="12"/>
      <c r="E441" s="12"/>
      <c r="F441" s="12"/>
      <c r="G441" s="12"/>
      <c r="H441" s="13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</row>
    <row r="442" spans="1:21" hidden="1">
      <c r="A442" s="9"/>
      <c r="B442" s="10"/>
      <c r="C442" s="11"/>
      <c r="D442" s="12"/>
      <c r="E442" s="12"/>
      <c r="F442" s="12"/>
      <c r="G442" s="12"/>
      <c r="H442" s="13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</row>
    <row r="443" spans="1:21" hidden="1">
      <c r="A443" s="9"/>
      <c r="B443" s="10"/>
      <c r="C443" s="11"/>
      <c r="D443" s="12"/>
      <c r="E443" s="12"/>
      <c r="F443" s="12"/>
      <c r="G443" s="12"/>
      <c r="H443" s="13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</row>
    <row r="444" spans="1:21" hidden="1">
      <c r="A444" s="9"/>
      <c r="B444" s="10"/>
      <c r="C444" s="11"/>
      <c r="D444" s="12"/>
      <c r="E444" s="12"/>
      <c r="F444" s="12"/>
      <c r="G444" s="12"/>
      <c r="H444" s="13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</row>
    <row r="445" spans="1:21" hidden="1">
      <c r="A445" s="9"/>
      <c r="B445" s="10"/>
      <c r="C445" s="11"/>
      <c r="D445" s="12"/>
      <c r="E445" s="12"/>
      <c r="F445" s="12"/>
      <c r="G445" s="12"/>
      <c r="H445" s="13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</row>
    <row r="446" spans="1:21" hidden="1">
      <c r="A446" s="9"/>
      <c r="B446" s="10"/>
      <c r="C446" s="11"/>
      <c r="D446" s="12"/>
      <c r="E446" s="12"/>
      <c r="F446" s="12"/>
      <c r="G446" s="12"/>
      <c r="H446" s="13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</row>
    <row r="447" spans="1:21" hidden="1">
      <c r="A447" s="9"/>
      <c r="B447" s="10"/>
      <c r="C447" s="11"/>
      <c r="D447" s="12"/>
      <c r="E447" s="12"/>
      <c r="F447" s="12"/>
      <c r="G447" s="12"/>
      <c r="H447" s="13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</row>
    <row r="448" spans="1:21" hidden="1">
      <c r="A448" s="9"/>
      <c r="B448" s="10"/>
      <c r="C448" s="11"/>
      <c r="D448" s="12"/>
      <c r="E448" s="12"/>
      <c r="F448" s="12"/>
      <c r="G448" s="12"/>
      <c r="H448" s="13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</row>
    <row r="449" spans="1:21" hidden="1">
      <c r="A449" s="9"/>
      <c r="B449" s="10"/>
      <c r="C449" s="11"/>
      <c r="D449" s="12"/>
      <c r="E449" s="12"/>
      <c r="F449" s="12"/>
      <c r="G449" s="12"/>
      <c r="H449" s="13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</row>
    <row r="450" spans="1:21" hidden="1">
      <c r="A450" s="9"/>
      <c r="B450" s="10"/>
      <c r="C450" s="11"/>
      <c r="D450" s="12"/>
      <c r="E450" s="12"/>
      <c r="F450" s="12"/>
      <c r="G450" s="12"/>
      <c r="H450" s="13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</row>
    <row r="451" spans="1:21" hidden="1">
      <c r="A451" s="9"/>
      <c r="B451" s="10"/>
      <c r="C451" s="11"/>
      <c r="D451" s="12"/>
      <c r="E451" s="12"/>
      <c r="F451" s="12"/>
      <c r="G451" s="12"/>
      <c r="H451" s="13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</row>
    <row r="452" spans="1:21" hidden="1">
      <c r="A452" s="9"/>
      <c r="B452" s="10"/>
      <c r="C452" s="11"/>
      <c r="D452" s="12"/>
      <c r="E452" s="12"/>
      <c r="F452" s="12"/>
      <c r="G452" s="12"/>
      <c r="H452" s="13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</row>
    <row r="453" spans="1:21" hidden="1">
      <c r="A453" s="9"/>
      <c r="B453" s="10"/>
      <c r="C453" s="11"/>
      <c r="D453" s="12"/>
      <c r="E453" s="12"/>
      <c r="F453" s="12"/>
      <c r="G453" s="12"/>
      <c r="H453" s="13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</row>
    <row r="454" spans="1:21" hidden="1">
      <c r="A454" s="9"/>
      <c r="B454" s="10"/>
      <c r="C454" s="11"/>
      <c r="D454" s="12"/>
      <c r="E454" s="12"/>
      <c r="F454" s="12"/>
      <c r="G454" s="12"/>
      <c r="H454" s="13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</row>
    <row r="455" spans="1:21" hidden="1">
      <c r="A455" s="9"/>
      <c r="B455" s="10"/>
      <c r="C455" s="11"/>
      <c r="D455" s="12"/>
      <c r="E455" s="12"/>
      <c r="F455" s="12"/>
      <c r="G455" s="12"/>
      <c r="H455" s="13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</row>
    <row r="456" spans="1:21" hidden="1">
      <c r="A456" s="9"/>
      <c r="B456" s="10"/>
      <c r="C456" s="11"/>
      <c r="D456" s="12"/>
      <c r="E456" s="12"/>
      <c r="F456" s="12"/>
      <c r="G456" s="12"/>
      <c r="H456" s="13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1:21" hidden="1">
      <c r="A457" s="9"/>
      <c r="B457" s="10"/>
      <c r="C457" s="11"/>
      <c r="D457" s="12"/>
      <c r="E457" s="12"/>
      <c r="F457" s="12"/>
      <c r="G457" s="12"/>
      <c r="H457" s="13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</row>
    <row r="458" spans="1:21" hidden="1">
      <c r="A458" s="9"/>
      <c r="B458" s="10"/>
      <c r="C458" s="11"/>
      <c r="D458" s="12"/>
      <c r="E458" s="12"/>
      <c r="F458" s="12"/>
      <c r="G458" s="12"/>
      <c r="H458" s="13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</row>
    <row r="459" spans="1:21" hidden="1">
      <c r="A459" s="9"/>
      <c r="B459" s="10"/>
      <c r="C459" s="11"/>
      <c r="D459" s="12"/>
      <c r="E459" s="12"/>
      <c r="F459" s="12"/>
      <c r="G459" s="12"/>
      <c r="H459" s="13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</row>
    <row r="460" spans="1:21" hidden="1">
      <c r="A460" s="9"/>
      <c r="B460" s="10"/>
      <c r="C460" s="11"/>
      <c r="D460" s="12"/>
      <c r="E460" s="12"/>
      <c r="F460" s="12"/>
      <c r="G460" s="12"/>
      <c r="H460" s="13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</row>
    <row r="461" spans="1:21" hidden="1">
      <c r="A461" s="9"/>
      <c r="B461" s="10"/>
      <c r="C461" s="11"/>
      <c r="D461" s="12"/>
      <c r="E461" s="12"/>
      <c r="F461" s="12"/>
      <c r="G461" s="12"/>
      <c r="H461" s="13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</row>
    <row r="462" spans="1:21" hidden="1">
      <c r="A462" s="9"/>
      <c r="B462" s="10"/>
      <c r="C462" s="11"/>
      <c r="D462" s="12"/>
      <c r="E462" s="12"/>
      <c r="F462" s="12"/>
      <c r="G462" s="12"/>
      <c r="H462" s="13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</row>
    <row r="463" spans="1:21" hidden="1">
      <c r="A463" s="9"/>
      <c r="B463" s="10"/>
      <c r="C463" s="11"/>
      <c r="D463" s="12"/>
      <c r="E463" s="12"/>
      <c r="F463" s="12"/>
      <c r="G463" s="12"/>
      <c r="H463" s="13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</row>
    <row r="464" spans="1:21" hidden="1">
      <c r="A464" s="9"/>
      <c r="B464" s="10"/>
      <c r="C464" s="11"/>
      <c r="D464" s="12"/>
      <c r="E464" s="12"/>
      <c r="F464" s="12"/>
      <c r="G464" s="12"/>
      <c r="H464" s="13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</row>
    <row r="465" spans="1:21" hidden="1">
      <c r="A465" s="9"/>
      <c r="B465" s="10"/>
      <c r="C465" s="11"/>
      <c r="D465" s="12"/>
      <c r="E465" s="12"/>
      <c r="F465" s="12"/>
      <c r="G465" s="12"/>
      <c r="H465" s="13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</row>
    <row r="466" spans="1:21" hidden="1">
      <c r="A466" s="9"/>
      <c r="B466" s="10"/>
      <c r="C466" s="11"/>
      <c r="D466" s="12"/>
      <c r="E466" s="12"/>
      <c r="F466" s="12"/>
      <c r="G466" s="12"/>
      <c r="H466" s="13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</row>
    <row r="467" spans="1:21" hidden="1">
      <c r="A467" s="9"/>
      <c r="B467" s="10"/>
      <c r="C467" s="11"/>
      <c r="D467" s="12"/>
      <c r="E467" s="12"/>
      <c r="F467" s="12"/>
      <c r="G467" s="12"/>
      <c r="H467" s="13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</row>
    <row r="468" spans="1:21" hidden="1">
      <c r="A468" s="9"/>
      <c r="B468" s="10"/>
      <c r="C468" s="11"/>
      <c r="D468" s="12"/>
      <c r="E468" s="12"/>
      <c r="F468" s="12"/>
      <c r="G468" s="12"/>
      <c r="H468" s="13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</row>
    <row r="469" spans="1:21" hidden="1">
      <c r="A469" s="9"/>
      <c r="B469" s="10"/>
      <c r="C469" s="11"/>
      <c r="D469" s="12"/>
      <c r="E469" s="12"/>
      <c r="F469" s="12"/>
      <c r="G469" s="12"/>
      <c r="H469" s="13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</row>
    <row r="470" spans="1:21" hidden="1">
      <c r="A470" s="9"/>
      <c r="B470" s="10"/>
      <c r="C470" s="11"/>
      <c r="D470" s="12"/>
      <c r="E470" s="12"/>
      <c r="F470" s="12"/>
      <c r="G470" s="12"/>
      <c r="H470" s="13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</row>
    <row r="471" spans="1:21" hidden="1">
      <c r="A471" s="9"/>
      <c r="B471" s="10"/>
      <c r="C471" s="11"/>
      <c r="D471" s="12"/>
      <c r="E471" s="12"/>
      <c r="F471" s="12"/>
      <c r="G471" s="12"/>
      <c r="H471" s="13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</row>
    <row r="472" spans="1:21" hidden="1">
      <c r="A472" s="9"/>
      <c r="B472" s="10"/>
      <c r="C472" s="11"/>
      <c r="D472" s="12"/>
      <c r="E472" s="12"/>
      <c r="F472" s="12"/>
      <c r="G472" s="12"/>
      <c r="H472" s="13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1:21" hidden="1">
      <c r="A473" s="9"/>
      <c r="B473" s="10"/>
      <c r="C473" s="11"/>
      <c r="D473" s="12"/>
      <c r="E473" s="12"/>
      <c r="F473" s="12"/>
      <c r="G473" s="12"/>
      <c r="H473" s="13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</row>
    <row r="474" spans="1:21" hidden="1">
      <c r="A474" s="9"/>
      <c r="B474" s="10"/>
      <c r="C474" s="11"/>
      <c r="D474" s="12"/>
      <c r="E474" s="12"/>
      <c r="F474" s="12"/>
      <c r="G474" s="12"/>
      <c r="H474" s="13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</row>
    <row r="475" spans="1:21" hidden="1">
      <c r="A475" s="9"/>
      <c r="B475" s="10"/>
      <c r="C475" s="11"/>
      <c r="D475" s="12"/>
      <c r="E475" s="12"/>
      <c r="F475" s="12"/>
      <c r="G475" s="12"/>
      <c r="H475" s="13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</row>
    <row r="476" spans="1:21" hidden="1">
      <c r="A476" s="9"/>
      <c r="B476" s="10"/>
      <c r="C476" s="11"/>
      <c r="D476" s="12"/>
      <c r="E476" s="12"/>
      <c r="F476" s="12"/>
      <c r="G476" s="12"/>
      <c r="H476" s="13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</row>
    <row r="477" spans="1:21" hidden="1">
      <c r="A477" s="9"/>
      <c r="B477" s="10"/>
      <c r="C477" s="11"/>
      <c r="D477" s="12"/>
      <c r="E477" s="12"/>
      <c r="F477" s="12"/>
      <c r="G477" s="12"/>
      <c r="H477" s="13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</row>
    <row r="478" spans="1:21" hidden="1">
      <c r="A478" s="9"/>
      <c r="B478" s="10"/>
      <c r="C478" s="11"/>
      <c r="D478" s="12"/>
      <c r="E478" s="12"/>
      <c r="F478" s="12"/>
      <c r="G478" s="12"/>
      <c r="H478" s="13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</row>
    <row r="479" spans="1:21" hidden="1">
      <c r="A479" s="9"/>
      <c r="B479" s="10"/>
      <c r="C479" s="11"/>
      <c r="D479" s="12"/>
      <c r="E479" s="12"/>
      <c r="F479" s="12"/>
      <c r="G479" s="12"/>
      <c r="H479" s="13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</row>
    <row r="480" spans="1:21" hidden="1">
      <c r="A480" s="9"/>
      <c r="B480" s="10"/>
      <c r="C480" s="11"/>
      <c r="D480" s="12"/>
      <c r="E480" s="12"/>
      <c r="F480" s="12"/>
      <c r="G480" s="12"/>
      <c r="H480" s="13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</row>
    <row r="481" spans="1:21" hidden="1">
      <c r="A481" s="9"/>
      <c r="B481" s="10"/>
      <c r="C481" s="11"/>
      <c r="D481" s="12"/>
      <c r="E481" s="12"/>
      <c r="F481" s="12"/>
      <c r="G481" s="12"/>
      <c r="H481" s="13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</row>
    <row r="482" spans="1:21" hidden="1">
      <c r="A482" s="9"/>
      <c r="B482" s="10"/>
      <c r="C482" s="11"/>
      <c r="D482" s="12"/>
      <c r="E482" s="12"/>
      <c r="F482" s="12"/>
      <c r="G482" s="12"/>
      <c r="H482" s="13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</row>
    <row r="483" spans="1:21" hidden="1">
      <c r="A483" s="9"/>
      <c r="B483" s="10"/>
      <c r="C483" s="11"/>
      <c r="D483" s="12"/>
      <c r="E483" s="12"/>
      <c r="F483" s="12"/>
      <c r="G483" s="12"/>
      <c r="H483" s="13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</row>
    <row r="484" spans="1:21" hidden="1">
      <c r="A484" s="9"/>
      <c r="B484" s="10"/>
      <c r="C484" s="11"/>
      <c r="D484" s="12"/>
      <c r="E484" s="12"/>
      <c r="F484" s="12"/>
      <c r="G484" s="12"/>
      <c r="H484" s="13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</row>
    <row r="485" spans="1:21" hidden="1">
      <c r="A485" s="9"/>
      <c r="B485" s="10"/>
      <c r="C485" s="11"/>
      <c r="D485" s="12"/>
      <c r="E485" s="12"/>
      <c r="F485" s="12"/>
      <c r="G485" s="12"/>
      <c r="H485" s="13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</row>
    <row r="486" spans="1:21" hidden="1">
      <c r="A486" s="9"/>
      <c r="B486" s="10"/>
      <c r="C486" s="11"/>
      <c r="D486" s="12"/>
      <c r="E486" s="12"/>
      <c r="F486" s="12"/>
      <c r="G486" s="12"/>
      <c r="H486" s="13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</row>
    <row r="487" spans="1:21" hidden="1">
      <c r="A487" s="9"/>
      <c r="B487" s="10"/>
      <c r="C487" s="11"/>
      <c r="D487" s="12"/>
      <c r="E487" s="12"/>
      <c r="F487" s="12"/>
      <c r="G487" s="12"/>
      <c r="H487" s="13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</row>
    <row r="488" spans="1:21" hidden="1">
      <c r="A488" s="9"/>
      <c r="B488" s="10"/>
      <c r="C488" s="11"/>
      <c r="D488" s="12"/>
      <c r="E488" s="12"/>
      <c r="F488" s="12"/>
      <c r="G488" s="12"/>
      <c r="H488" s="13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</row>
    <row r="489" spans="1:21" hidden="1">
      <c r="A489" s="9"/>
      <c r="B489" s="10"/>
      <c r="C489" s="11"/>
      <c r="D489" s="12"/>
      <c r="E489" s="12"/>
      <c r="F489" s="12"/>
      <c r="G489" s="12"/>
      <c r="H489" s="13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</row>
    <row r="490" spans="1:21" hidden="1">
      <c r="A490" s="9"/>
      <c r="B490" s="10"/>
      <c r="C490" s="11"/>
      <c r="D490" s="12"/>
      <c r="E490" s="12"/>
      <c r="F490" s="12"/>
      <c r="G490" s="12"/>
      <c r="H490" s="13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</row>
    <row r="491" spans="1:21" hidden="1">
      <c r="A491" s="9"/>
      <c r="B491" s="10"/>
      <c r="C491" s="11"/>
      <c r="D491" s="12"/>
      <c r="E491" s="12"/>
      <c r="F491" s="12"/>
      <c r="G491" s="12"/>
      <c r="H491" s="13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</row>
    <row r="492" spans="1:21" hidden="1">
      <c r="A492" s="9"/>
      <c r="B492" s="10"/>
      <c r="C492" s="11"/>
      <c r="D492" s="12"/>
      <c r="E492" s="12"/>
      <c r="F492" s="12"/>
      <c r="G492" s="12"/>
      <c r="H492" s="13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</row>
    <row r="493" spans="1:21" hidden="1">
      <c r="A493" s="9"/>
      <c r="B493" s="10"/>
      <c r="C493" s="11"/>
      <c r="D493" s="12"/>
      <c r="E493" s="12"/>
      <c r="F493" s="12"/>
      <c r="G493" s="12"/>
      <c r="H493" s="13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</row>
    <row r="494" spans="1:21" hidden="1">
      <c r="A494" s="9"/>
      <c r="B494" s="10"/>
      <c r="C494" s="11"/>
      <c r="D494" s="12"/>
      <c r="E494" s="12"/>
      <c r="F494" s="12"/>
      <c r="G494" s="12"/>
      <c r="H494" s="13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</row>
    <row r="495" spans="1:21" hidden="1">
      <c r="A495" s="9"/>
      <c r="B495" s="10"/>
      <c r="C495" s="11"/>
      <c r="D495" s="12"/>
      <c r="E495" s="12"/>
      <c r="F495" s="12"/>
      <c r="G495" s="12"/>
      <c r="H495" s="13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</row>
    <row r="496" spans="1:21" hidden="1">
      <c r="A496" s="9"/>
      <c r="B496" s="10"/>
      <c r="C496" s="11"/>
      <c r="D496" s="12"/>
      <c r="E496" s="12"/>
      <c r="F496" s="12"/>
      <c r="G496" s="12"/>
      <c r="H496" s="13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</row>
    <row r="497" spans="1:21" hidden="1">
      <c r="A497" s="9"/>
      <c r="B497" s="10"/>
      <c r="C497" s="11"/>
      <c r="D497" s="12"/>
      <c r="E497" s="12"/>
      <c r="F497" s="12"/>
      <c r="G497" s="12"/>
      <c r="H497" s="13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</row>
    <row r="498" spans="1:21" hidden="1">
      <c r="A498" s="9"/>
      <c r="B498" s="10"/>
      <c r="C498" s="11"/>
      <c r="D498" s="12"/>
      <c r="E498" s="12"/>
      <c r="F498" s="12"/>
      <c r="G498" s="12"/>
      <c r="H498" s="13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</row>
    <row r="499" spans="1:21" hidden="1">
      <c r="A499" s="9"/>
      <c r="B499" s="10"/>
      <c r="C499" s="11"/>
      <c r="D499" s="12"/>
      <c r="E499" s="12"/>
      <c r="F499" s="12"/>
      <c r="G499" s="12"/>
      <c r="H499" s="13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</row>
    <row r="500" spans="1:21" hidden="1">
      <c r="A500" s="9"/>
      <c r="B500" s="10"/>
      <c r="C500" s="11"/>
      <c r="D500" s="12"/>
      <c r="E500" s="12"/>
      <c r="F500" s="12"/>
      <c r="G500" s="12"/>
      <c r="H500" s="13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1:21" hidden="1">
      <c r="A501" s="9"/>
      <c r="B501" s="10"/>
      <c r="C501" s="11"/>
      <c r="D501" s="12"/>
      <c r="E501" s="12"/>
      <c r="F501" s="12"/>
      <c r="G501" s="12"/>
      <c r="H501" s="13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</row>
    <row r="502" spans="1:21" hidden="1">
      <c r="A502" s="9"/>
      <c r="B502" s="10"/>
      <c r="C502" s="11"/>
      <c r="D502" s="12"/>
      <c r="E502" s="12"/>
      <c r="F502" s="12"/>
      <c r="G502" s="12"/>
      <c r="H502" s="13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</row>
    <row r="503" spans="1:21" hidden="1">
      <c r="A503" s="9"/>
      <c r="B503" s="10"/>
      <c r="C503" s="11"/>
      <c r="D503" s="12"/>
      <c r="E503" s="12"/>
      <c r="F503" s="12"/>
      <c r="G503" s="12"/>
      <c r="H503" s="13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</row>
    <row r="504" spans="1:21" hidden="1">
      <c r="A504" s="9"/>
      <c r="B504" s="10"/>
      <c r="C504" s="11"/>
      <c r="D504" s="12"/>
      <c r="E504" s="12"/>
      <c r="F504" s="12"/>
      <c r="G504" s="12"/>
      <c r="H504" s="13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</row>
    <row r="505" spans="1:21" hidden="1">
      <c r="A505" s="9"/>
      <c r="B505" s="10"/>
      <c r="C505" s="11"/>
      <c r="D505" s="12"/>
      <c r="E505" s="12"/>
      <c r="F505" s="12"/>
      <c r="G505" s="12"/>
      <c r="H505" s="13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</row>
    <row r="506" spans="1:21" hidden="1">
      <c r="A506" s="9"/>
      <c r="B506" s="10"/>
      <c r="C506" s="11"/>
      <c r="D506" s="12"/>
      <c r="E506" s="12"/>
      <c r="F506" s="12"/>
      <c r="G506" s="12"/>
      <c r="H506" s="13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</row>
    <row r="507" spans="1:21" hidden="1">
      <c r="A507" s="9"/>
      <c r="B507" s="10"/>
      <c r="C507" s="11"/>
      <c r="D507" s="12"/>
      <c r="E507" s="12"/>
      <c r="F507" s="12"/>
      <c r="G507" s="12"/>
      <c r="H507" s="13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</row>
    <row r="508" spans="1:21" hidden="1">
      <c r="A508" s="9"/>
      <c r="B508" s="10"/>
      <c r="C508" s="11"/>
      <c r="D508" s="12"/>
      <c r="E508" s="12"/>
      <c r="F508" s="12"/>
      <c r="G508" s="12"/>
      <c r="H508" s="13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</row>
    <row r="509" spans="1:21" hidden="1">
      <c r="A509" s="9"/>
      <c r="B509" s="10"/>
      <c r="C509" s="11"/>
      <c r="D509" s="12"/>
      <c r="E509" s="12"/>
      <c r="F509" s="12"/>
      <c r="G509" s="12"/>
      <c r="H509" s="13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</row>
    <row r="510" spans="1:21" hidden="1">
      <c r="A510" s="9"/>
      <c r="B510" s="10"/>
      <c r="C510" s="11"/>
      <c r="D510" s="12"/>
      <c r="E510" s="12"/>
      <c r="F510" s="12"/>
      <c r="G510" s="12"/>
      <c r="H510" s="13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</row>
    <row r="511" spans="1:21" hidden="1">
      <c r="A511" s="9"/>
      <c r="B511" s="10"/>
      <c r="C511" s="11"/>
      <c r="D511" s="12"/>
      <c r="E511" s="12"/>
      <c r="F511" s="12"/>
      <c r="G511" s="12"/>
      <c r="H511" s="13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</row>
    <row r="512" spans="1:21" hidden="1">
      <c r="A512" s="9"/>
      <c r="B512" s="10"/>
      <c r="C512" s="11"/>
      <c r="D512" s="12"/>
      <c r="E512" s="12"/>
      <c r="F512" s="12"/>
      <c r="G512" s="12"/>
      <c r="H512" s="13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</row>
    <row r="513" spans="1:21" hidden="1">
      <c r="A513" s="9"/>
      <c r="B513" s="10"/>
      <c r="C513" s="11"/>
      <c r="D513" s="12"/>
      <c r="E513" s="12"/>
      <c r="F513" s="12"/>
      <c r="G513" s="12"/>
      <c r="H513" s="13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</row>
    <row r="514" spans="1:21" hidden="1">
      <c r="A514" s="9"/>
      <c r="B514" s="10"/>
      <c r="C514" s="11"/>
      <c r="D514" s="12"/>
      <c r="E514" s="12"/>
      <c r="F514" s="12"/>
      <c r="G514" s="12"/>
      <c r="H514" s="13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</row>
    <row r="515" spans="1:21" hidden="1">
      <c r="A515" s="9"/>
      <c r="B515" s="10"/>
      <c r="C515" s="11"/>
      <c r="D515" s="12"/>
      <c r="E515" s="12"/>
      <c r="F515" s="12"/>
      <c r="G515" s="12"/>
      <c r="H515" s="13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</row>
    <row r="516" spans="1:21" hidden="1">
      <c r="A516" s="9"/>
      <c r="B516" s="10"/>
      <c r="C516" s="11"/>
      <c r="D516" s="12"/>
      <c r="E516" s="12"/>
      <c r="F516" s="12"/>
      <c r="G516" s="12"/>
      <c r="H516" s="13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</row>
    <row r="517" spans="1:21" hidden="1">
      <c r="A517" s="9"/>
      <c r="B517" s="10"/>
      <c r="C517" s="11"/>
      <c r="D517" s="12"/>
      <c r="E517" s="12"/>
      <c r="F517" s="12"/>
      <c r="G517" s="12"/>
      <c r="H517" s="13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1:21" hidden="1">
      <c r="A518" s="9"/>
      <c r="B518" s="10"/>
      <c r="C518" s="11"/>
      <c r="D518" s="12"/>
      <c r="E518" s="12"/>
      <c r="F518" s="12"/>
      <c r="G518" s="12"/>
      <c r="H518" s="13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</row>
    <row r="519" spans="1:21" hidden="1">
      <c r="A519" s="9"/>
      <c r="B519" s="10"/>
      <c r="C519" s="11"/>
      <c r="D519" s="12"/>
      <c r="E519" s="12"/>
      <c r="F519" s="12"/>
      <c r="G519" s="12"/>
      <c r="H519" s="13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</row>
    <row r="520" spans="1:21" hidden="1">
      <c r="A520" s="9"/>
      <c r="B520" s="10"/>
      <c r="C520" s="11"/>
      <c r="D520" s="12"/>
      <c r="E520" s="12"/>
      <c r="F520" s="12"/>
      <c r="G520" s="12"/>
      <c r="H520" s="13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</row>
    <row r="521" spans="1:21" hidden="1">
      <c r="A521" s="9"/>
      <c r="B521" s="10"/>
      <c r="C521" s="11"/>
      <c r="D521" s="12"/>
      <c r="E521" s="12"/>
      <c r="F521" s="12"/>
      <c r="G521" s="12"/>
      <c r="H521" s="13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</row>
    <row r="522" spans="1:21" hidden="1">
      <c r="A522" s="9"/>
      <c r="B522" s="10"/>
      <c r="C522" s="11"/>
      <c r="D522" s="12"/>
      <c r="E522" s="12"/>
      <c r="F522" s="12"/>
      <c r="G522" s="12"/>
      <c r="H522" s="13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</row>
    <row r="523" spans="1:21" hidden="1">
      <c r="A523" s="9"/>
      <c r="B523" s="10"/>
      <c r="C523" s="11"/>
      <c r="D523" s="12"/>
      <c r="E523" s="12"/>
      <c r="F523" s="12"/>
      <c r="G523" s="12"/>
      <c r="H523" s="13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</row>
    <row r="524" spans="1:21" hidden="1">
      <c r="A524" s="9"/>
      <c r="B524" s="10"/>
      <c r="C524" s="11"/>
      <c r="D524" s="12"/>
      <c r="E524" s="12"/>
      <c r="F524" s="12"/>
      <c r="G524" s="12"/>
      <c r="H524" s="13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</row>
    <row r="525" spans="1:21" hidden="1">
      <c r="A525" s="9"/>
      <c r="B525" s="10"/>
      <c r="C525" s="11"/>
      <c r="D525" s="12"/>
      <c r="E525" s="12"/>
      <c r="F525" s="12"/>
      <c r="G525" s="12"/>
      <c r="H525" s="13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</row>
    <row r="526" spans="1:21" hidden="1">
      <c r="A526" s="9"/>
      <c r="B526" s="10"/>
      <c r="C526" s="11"/>
      <c r="D526" s="12"/>
      <c r="E526" s="12"/>
      <c r="F526" s="12"/>
      <c r="G526" s="12"/>
      <c r="H526" s="13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</row>
    <row r="527" spans="1:21" hidden="1">
      <c r="A527" s="9"/>
      <c r="B527" s="10"/>
      <c r="C527" s="11"/>
      <c r="D527" s="12"/>
      <c r="E527" s="12"/>
      <c r="F527" s="12"/>
      <c r="G527" s="12"/>
      <c r="H527" s="13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</row>
    <row r="528" spans="1:21" hidden="1">
      <c r="A528" s="9"/>
      <c r="B528" s="10"/>
      <c r="C528" s="11"/>
      <c r="D528" s="12"/>
      <c r="E528" s="12"/>
      <c r="F528" s="12"/>
      <c r="G528" s="12"/>
      <c r="H528" s="13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</row>
    <row r="529" spans="1:21" hidden="1">
      <c r="A529" s="9"/>
      <c r="B529" s="10"/>
      <c r="C529" s="11"/>
      <c r="D529" s="12"/>
      <c r="E529" s="12"/>
      <c r="F529" s="12"/>
      <c r="G529" s="12"/>
      <c r="H529" s="13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</row>
    <row r="530" spans="1:21" hidden="1">
      <c r="A530" s="9"/>
      <c r="B530" s="10"/>
      <c r="C530" s="11"/>
      <c r="D530" s="12"/>
      <c r="E530" s="12"/>
      <c r="F530" s="12"/>
      <c r="G530" s="12"/>
      <c r="H530" s="13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</row>
    <row r="531" spans="1:21" hidden="1">
      <c r="A531" s="9"/>
      <c r="B531" s="10"/>
      <c r="C531" s="11"/>
      <c r="D531" s="12"/>
      <c r="E531" s="12"/>
      <c r="F531" s="12"/>
      <c r="G531" s="12"/>
      <c r="H531" s="13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</row>
    <row r="532" spans="1:21" hidden="1">
      <c r="A532" s="9"/>
      <c r="B532" s="10"/>
      <c r="C532" s="11"/>
      <c r="D532" s="12"/>
      <c r="E532" s="12"/>
      <c r="F532" s="12"/>
      <c r="G532" s="12"/>
      <c r="H532" s="13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</row>
    <row r="533" spans="1:21" hidden="1">
      <c r="A533" s="9"/>
      <c r="B533" s="10"/>
      <c r="C533" s="11"/>
      <c r="D533" s="12"/>
      <c r="E533" s="12"/>
      <c r="F533" s="12"/>
      <c r="G533" s="12"/>
      <c r="H533" s="13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</row>
    <row r="534" spans="1:21" hidden="1">
      <c r="A534" s="9"/>
      <c r="B534" s="10"/>
      <c r="C534" s="11"/>
      <c r="D534" s="12"/>
      <c r="E534" s="12"/>
      <c r="F534" s="12"/>
      <c r="G534" s="12"/>
      <c r="H534" s="13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</row>
    <row r="535" spans="1:21" hidden="1">
      <c r="A535" s="9"/>
      <c r="B535" s="10"/>
      <c r="C535" s="11"/>
      <c r="D535" s="12"/>
      <c r="E535" s="12"/>
      <c r="F535" s="12"/>
      <c r="G535" s="12"/>
      <c r="H535" s="13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</row>
    <row r="536" spans="1:21" hidden="1">
      <c r="A536" s="9"/>
      <c r="B536" s="10"/>
      <c r="C536" s="11"/>
      <c r="D536" s="12"/>
      <c r="E536" s="12"/>
      <c r="F536" s="12"/>
      <c r="G536" s="12"/>
      <c r="H536" s="13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</row>
    <row r="537" spans="1:21" hidden="1">
      <c r="A537" s="9"/>
      <c r="B537" s="10"/>
      <c r="C537" s="11"/>
      <c r="D537" s="12"/>
      <c r="E537" s="12"/>
      <c r="F537" s="12"/>
      <c r="G537" s="12"/>
      <c r="H537" s="13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</row>
    <row r="538" spans="1:21" hidden="1">
      <c r="A538" s="9"/>
      <c r="B538" s="10"/>
      <c r="C538" s="11"/>
      <c r="D538" s="12"/>
      <c r="E538" s="12"/>
      <c r="F538" s="12"/>
      <c r="G538" s="12"/>
      <c r="H538" s="13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</row>
    <row r="539" spans="1:21" hidden="1">
      <c r="A539" s="9"/>
      <c r="B539" s="10"/>
      <c r="C539" s="11"/>
      <c r="D539" s="12"/>
      <c r="E539" s="12"/>
      <c r="F539" s="12"/>
      <c r="G539" s="12"/>
      <c r="H539" s="13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</row>
    <row r="540" spans="1:21" hidden="1">
      <c r="A540" s="9"/>
      <c r="B540" s="10"/>
      <c r="C540" s="11"/>
      <c r="D540" s="12"/>
      <c r="E540" s="12"/>
      <c r="F540" s="12"/>
      <c r="G540" s="12"/>
      <c r="H540" s="13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</row>
    <row r="541" spans="1:21" hidden="1">
      <c r="A541" s="9"/>
      <c r="B541" s="10"/>
      <c r="C541" s="11"/>
      <c r="D541" s="12"/>
      <c r="E541" s="12"/>
      <c r="F541" s="12"/>
      <c r="G541" s="12"/>
      <c r="H541" s="13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</row>
    <row r="542" spans="1:21" hidden="1">
      <c r="A542" s="9"/>
      <c r="B542" s="10"/>
      <c r="C542" s="11"/>
      <c r="D542" s="12"/>
      <c r="E542" s="12"/>
      <c r="F542" s="12"/>
      <c r="G542" s="12"/>
      <c r="H542" s="13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</row>
    <row r="543" spans="1:21" hidden="1">
      <c r="A543" s="9"/>
      <c r="B543" s="10"/>
      <c r="C543" s="11"/>
      <c r="D543" s="12"/>
      <c r="E543" s="12"/>
      <c r="F543" s="12"/>
      <c r="G543" s="12"/>
      <c r="H543" s="13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</row>
    <row r="544" spans="1:21" hidden="1">
      <c r="A544" s="9"/>
      <c r="B544" s="10"/>
      <c r="C544" s="11"/>
      <c r="D544" s="12"/>
      <c r="E544" s="12"/>
      <c r="F544" s="12"/>
      <c r="G544" s="12"/>
      <c r="H544" s="13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1:21" hidden="1">
      <c r="A545" s="9"/>
      <c r="B545" s="10"/>
      <c r="C545" s="11"/>
      <c r="D545" s="12"/>
      <c r="E545" s="12"/>
      <c r="F545" s="12"/>
      <c r="G545" s="12"/>
      <c r="H545" s="13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</row>
    <row r="546" spans="1:21" hidden="1">
      <c r="A546" s="9"/>
      <c r="B546" s="10"/>
      <c r="C546" s="11"/>
      <c r="D546" s="12"/>
      <c r="E546" s="12"/>
      <c r="F546" s="12"/>
      <c r="G546" s="12"/>
      <c r="H546" s="13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</row>
    <row r="547" spans="1:21" hidden="1">
      <c r="A547" s="9"/>
      <c r="B547" s="10"/>
      <c r="C547" s="11"/>
      <c r="D547" s="12"/>
      <c r="E547" s="12"/>
      <c r="F547" s="12"/>
      <c r="G547" s="12"/>
      <c r="H547" s="13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</row>
    <row r="548" spans="1:21" hidden="1">
      <c r="A548" s="9"/>
      <c r="B548" s="10"/>
      <c r="C548" s="11"/>
      <c r="D548" s="12"/>
      <c r="E548" s="12"/>
      <c r="F548" s="12"/>
      <c r="G548" s="12"/>
      <c r="H548" s="13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</row>
    <row r="549" spans="1:21" hidden="1">
      <c r="A549" s="9"/>
      <c r="B549" s="10"/>
      <c r="C549" s="11"/>
      <c r="D549" s="12"/>
      <c r="E549" s="12"/>
      <c r="F549" s="12"/>
      <c r="G549" s="12"/>
      <c r="H549" s="13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</row>
    <row r="550" spans="1:21" hidden="1">
      <c r="A550" s="9"/>
      <c r="B550" s="10"/>
      <c r="C550" s="11"/>
      <c r="D550" s="12"/>
      <c r="E550" s="12"/>
      <c r="F550" s="12"/>
      <c r="G550" s="12"/>
      <c r="H550" s="13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</row>
    <row r="551" spans="1:21" hidden="1">
      <c r="A551" s="9"/>
      <c r="B551" s="10"/>
      <c r="C551" s="11"/>
      <c r="D551" s="12"/>
      <c r="E551" s="12"/>
      <c r="F551" s="12"/>
      <c r="G551" s="12"/>
      <c r="H551" s="13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</row>
    <row r="552" spans="1:21" hidden="1">
      <c r="A552" s="9"/>
      <c r="B552" s="10"/>
      <c r="C552" s="11"/>
      <c r="D552" s="12"/>
      <c r="E552" s="12"/>
      <c r="F552" s="12"/>
      <c r="G552" s="12"/>
      <c r="H552" s="13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</row>
    <row r="553" spans="1:21" hidden="1">
      <c r="A553" s="9"/>
      <c r="B553" s="10"/>
      <c r="C553" s="11"/>
      <c r="D553" s="12"/>
      <c r="E553" s="12"/>
      <c r="F553" s="12"/>
      <c r="G553" s="12"/>
      <c r="H553" s="13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</row>
    <row r="554" spans="1:21" hidden="1">
      <c r="A554" s="9"/>
      <c r="B554" s="10"/>
      <c r="C554" s="11"/>
      <c r="D554" s="12"/>
      <c r="E554" s="12"/>
      <c r="F554" s="12"/>
      <c r="G554" s="12"/>
      <c r="H554" s="13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</row>
    <row r="555" spans="1:21" hidden="1">
      <c r="A555" s="9"/>
      <c r="B555" s="10"/>
      <c r="C555" s="11"/>
      <c r="D555" s="12"/>
      <c r="E555" s="12"/>
      <c r="F555" s="12"/>
      <c r="G555" s="12"/>
      <c r="H555" s="13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</row>
  </sheetData>
  <sheetProtection sheet="1"/>
  <mergeCells count="72">
    <mergeCell ref="A1:U1"/>
    <mergeCell ref="V1:Z7"/>
    <mergeCell ref="A2:U2"/>
    <mergeCell ref="A3:U3"/>
    <mergeCell ref="A4:A6"/>
    <mergeCell ref="B4:B6"/>
    <mergeCell ref="C4:C6"/>
    <mergeCell ref="D4:I4"/>
    <mergeCell ref="J4:M4"/>
    <mergeCell ref="N4:O5"/>
    <mergeCell ref="BJ5:BN5"/>
    <mergeCell ref="BO5:BP5"/>
    <mergeCell ref="BQ5:BR5"/>
    <mergeCell ref="BA6:BA7"/>
    <mergeCell ref="P4:Q5"/>
    <mergeCell ref="R4:R6"/>
    <mergeCell ref="S4:T5"/>
    <mergeCell ref="U4:U6"/>
    <mergeCell ref="AF4:AM5"/>
    <mergeCell ref="AO4:AV5"/>
    <mergeCell ref="AF6:AF7"/>
    <mergeCell ref="AG6:AG7"/>
    <mergeCell ref="AH6:AH7"/>
    <mergeCell ref="AI6:AI7"/>
    <mergeCell ref="BJ6:BJ7"/>
    <mergeCell ref="BK6:BK7"/>
    <mergeCell ref="BW4:BW6"/>
    <mergeCell ref="BX4:BY5"/>
    <mergeCell ref="BZ4:BZ6"/>
    <mergeCell ref="D5:E5"/>
    <mergeCell ref="F5:G5"/>
    <mergeCell ref="H5:I5"/>
    <mergeCell ref="J5:K5"/>
    <mergeCell ref="L5:M5"/>
    <mergeCell ref="BA5:BE5"/>
    <mergeCell ref="BF5:BI5"/>
    <mergeCell ref="AY4:AY6"/>
    <mergeCell ref="AZ4:AZ6"/>
    <mergeCell ref="BC4:BN4"/>
    <mergeCell ref="BO4:BR4"/>
    <mergeCell ref="BS4:BT5"/>
    <mergeCell ref="BU4:BV5"/>
    <mergeCell ref="W12:Z13"/>
    <mergeCell ref="BB6:BB7"/>
    <mergeCell ref="BC6:BC7"/>
    <mergeCell ref="BD6:BD7"/>
    <mergeCell ref="BF6:BF7"/>
    <mergeCell ref="AQ6:AQ7"/>
    <mergeCell ref="AR6:AR7"/>
    <mergeCell ref="AS6:AS7"/>
    <mergeCell ref="AT6:AT7"/>
    <mergeCell ref="AU6:AU7"/>
    <mergeCell ref="AV6:AV7"/>
    <mergeCell ref="AJ6:AJ7"/>
    <mergeCell ref="AK6:AK7"/>
    <mergeCell ref="AL6:AL7"/>
    <mergeCell ref="AM6:AM7"/>
    <mergeCell ref="AO6:AO7"/>
    <mergeCell ref="BL6:BL7"/>
    <mergeCell ref="BM6:BM7"/>
    <mergeCell ref="W8:Z11"/>
    <mergeCell ref="BG6:BG7"/>
    <mergeCell ref="BH6:BH7"/>
    <mergeCell ref="AP6:AP7"/>
    <mergeCell ref="BC166:BN166"/>
    <mergeCell ref="BP166:BU166"/>
    <mergeCell ref="BC167:BE167"/>
    <mergeCell ref="BF167:BI167"/>
    <mergeCell ref="BJ167:BN167"/>
    <mergeCell ref="BP167:BQ167"/>
    <mergeCell ref="BR167:BS167"/>
    <mergeCell ref="BT167:BU167"/>
  </mergeCells>
  <dataValidations count="4">
    <dataValidation type="list" allowBlank="1" showInputMessage="1" showErrorMessage="1" sqref="D5:E5">
      <formula1>$AN$19:$AN$21</formula1>
    </dataValidation>
    <dataValidation type="list" allowBlank="1" showInputMessage="1" showErrorMessage="1" sqref="F5:G5">
      <formula1>$AN$22:$AN$23</formula1>
    </dataValidation>
    <dataValidation type="list" allowBlank="1" showInputMessage="1" showErrorMessage="1" sqref="H5:I5">
      <formula1>$AN$24:$AN$26</formula1>
    </dataValidation>
    <dataValidation type="list" allowBlank="1" showInputMessage="1" showErrorMessage="1" sqref="J5:M5">
      <formula1>$AN$27:$AN$31</formula1>
    </dataValidation>
  </dataValidations>
  <printOptions horizontalCentered="1" verticalCentered="1"/>
  <pageMargins left="0.25" right="0.25" top="0" bottom="0.55000000000000004" header="0" footer="0"/>
  <pageSetup paperSize="9" orientation="landscape" verticalDpi="300" r:id="rId1"/>
  <headerFooter>
    <oddFooter>&amp;LPage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47"/>
  <sheetViews>
    <sheetView topLeftCell="A25" workbookViewId="0">
      <selection sqref="A1:A47"/>
    </sheetView>
  </sheetViews>
  <sheetFormatPr defaultRowHeight="15"/>
  <sheetData>
    <row r="1" spans="1:1" ht="15.75">
      <c r="A1" s="87" t="s">
        <v>185</v>
      </c>
    </row>
    <row r="2" spans="1:1" ht="15.75">
      <c r="A2" s="87" t="s">
        <v>186</v>
      </c>
    </row>
    <row r="3" spans="1:1" ht="15.75">
      <c r="A3" s="87" t="s">
        <v>187</v>
      </c>
    </row>
    <row r="4" spans="1:1" ht="15.75">
      <c r="A4" s="87" t="s">
        <v>188</v>
      </c>
    </row>
    <row r="5" spans="1:1" ht="15.75">
      <c r="A5" s="87" t="s">
        <v>189</v>
      </c>
    </row>
    <row r="6" spans="1:1" ht="15.75">
      <c r="A6" s="87" t="s">
        <v>190</v>
      </c>
    </row>
    <row r="7" spans="1:1" ht="15.75">
      <c r="A7" s="87" t="s">
        <v>191</v>
      </c>
    </row>
    <row r="8" spans="1:1" ht="15.75">
      <c r="A8" s="87" t="s">
        <v>192</v>
      </c>
    </row>
    <row r="9" spans="1:1" ht="15.75">
      <c r="A9" s="87" t="s">
        <v>193</v>
      </c>
    </row>
    <row r="10" spans="1:1" ht="15.75">
      <c r="A10" s="87" t="s">
        <v>194</v>
      </c>
    </row>
    <row r="11" spans="1:1" ht="15.75">
      <c r="A11" s="87" t="s">
        <v>195</v>
      </c>
    </row>
    <row r="12" spans="1:1" ht="15.75">
      <c r="A12" s="87" t="s">
        <v>196</v>
      </c>
    </row>
    <row r="13" spans="1:1" ht="15.75">
      <c r="A13" s="87" t="s">
        <v>197</v>
      </c>
    </row>
    <row r="14" spans="1:1" ht="15.75">
      <c r="A14" s="87" t="s">
        <v>198</v>
      </c>
    </row>
    <row r="15" spans="1:1" ht="15.75">
      <c r="A15" s="87" t="s">
        <v>199</v>
      </c>
    </row>
    <row r="16" spans="1:1" ht="15.75">
      <c r="A16" s="87" t="s">
        <v>200</v>
      </c>
    </row>
    <row r="17" spans="1:1" ht="15.75">
      <c r="A17" s="87" t="s">
        <v>201</v>
      </c>
    </row>
    <row r="18" spans="1:1" ht="15.75">
      <c r="A18" s="87" t="s">
        <v>202</v>
      </c>
    </row>
    <row r="19" spans="1:1" ht="15.75">
      <c r="A19" s="87" t="s">
        <v>203</v>
      </c>
    </row>
    <row r="20" spans="1:1" ht="15.75">
      <c r="A20" s="87" t="s">
        <v>204</v>
      </c>
    </row>
    <row r="21" spans="1:1" ht="15.75">
      <c r="A21" s="87" t="s">
        <v>205</v>
      </c>
    </row>
    <row r="22" spans="1:1" ht="15.75">
      <c r="A22" s="87" t="s">
        <v>206</v>
      </c>
    </row>
    <row r="23" spans="1:1" ht="15.75">
      <c r="A23" s="87" t="s">
        <v>207</v>
      </c>
    </row>
    <row r="24" spans="1:1" ht="15.75">
      <c r="A24" s="87" t="s">
        <v>208</v>
      </c>
    </row>
    <row r="25" spans="1:1" ht="15.75">
      <c r="A25" s="87" t="s">
        <v>209</v>
      </c>
    </row>
    <row r="26" spans="1:1" ht="15.75">
      <c r="A26" s="87" t="s">
        <v>210</v>
      </c>
    </row>
    <row r="27" spans="1:1" ht="15.75">
      <c r="A27" s="87" t="s">
        <v>211</v>
      </c>
    </row>
    <row r="28" spans="1:1" ht="15.75">
      <c r="A28" s="87" t="s">
        <v>211</v>
      </c>
    </row>
    <row r="29" spans="1:1" ht="15.75">
      <c r="A29" s="87" t="s">
        <v>212</v>
      </c>
    </row>
    <row r="30" spans="1:1" ht="15.75">
      <c r="A30" s="87" t="s">
        <v>213</v>
      </c>
    </row>
    <row r="31" spans="1:1" ht="15.75">
      <c r="A31" s="87" t="s">
        <v>214</v>
      </c>
    </row>
    <row r="32" spans="1:1" ht="15.75">
      <c r="A32" s="87" t="s">
        <v>215</v>
      </c>
    </row>
    <row r="33" spans="1:1" ht="15.75">
      <c r="A33" s="87" t="s">
        <v>216</v>
      </c>
    </row>
    <row r="34" spans="1:1" ht="15.75">
      <c r="A34" s="87" t="s">
        <v>217</v>
      </c>
    </row>
    <row r="35" spans="1:1" ht="15.75">
      <c r="A35" s="87" t="s">
        <v>218</v>
      </c>
    </row>
    <row r="36" spans="1:1" ht="15.75">
      <c r="A36" s="87" t="s">
        <v>219</v>
      </c>
    </row>
    <row r="37" spans="1:1" ht="15.75">
      <c r="A37" s="87" t="s">
        <v>220</v>
      </c>
    </row>
    <row r="38" spans="1:1" ht="15.75">
      <c r="A38" s="87" t="s">
        <v>221</v>
      </c>
    </row>
    <row r="39" spans="1:1" ht="15.75">
      <c r="A39" s="87" t="s">
        <v>222</v>
      </c>
    </row>
    <row r="40" spans="1:1" ht="15.75">
      <c r="A40" s="87" t="s">
        <v>223</v>
      </c>
    </row>
    <row r="41" spans="1:1" ht="15.75">
      <c r="A41" s="87" t="s">
        <v>224</v>
      </c>
    </row>
    <row r="42" spans="1:1" ht="15.75">
      <c r="A42" s="87" t="s">
        <v>225</v>
      </c>
    </row>
    <row r="43" spans="1:1" ht="15.75">
      <c r="A43" s="87" t="s">
        <v>226</v>
      </c>
    </row>
    <row r="44" spans="1:1" ht="15.75">
      <c r="A44" s="87" t="s">
        <v>227</v>
      </c>
    </row>
    <row r="45" spans="1:1" ht="15.75">
      <c r="A45" s="87" t="s">
        <v>228</v>
      </c>
    </row>
    <row r="46" spans="1:1" ht="15.75">
      <c r="A46" s="87" t="s">
        <v>229</v>
      </c>
    </row>
    <row r="47" spans="1:1" ht="15.75">
      <c r="A47" s="87" t="s">
        <v>230</v>
      </c>
    </row>
  </sheetData>
  <conditionalFormatting sqref="A1:A47">
    <cfRule type="containsText" dxfId="0" priority="1" operator="containsText" text="(c6:c125=&quot;&quot;,&quot;&quot;)">
      <formula>NOT(ISERROR(SEARCH("(c6:c125="""","""")",A1)))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FIRST EXAM</vt:lpstr>
      <vt:lpstr>SECOND EXAM</vt:lpstr>
      <vt:lpstr>BORD EXAM</vt:lpstr>
      <vt:lpstr>Sheet1</vt:lpstr>
      <vt:lpstr>'BORD EXAM'!MASTERCOPY</vt:lpstr>
      <vt:lpstr>'FIRST EXAM'!MASTERCOPY</vt:lpstr>
      <vt:lpstr>'SECOND EXAM'!MASTERCOPY</vt:lpstr>
      <vt:lpstr>'BORD EXAM'!Print_Area</vt:lpstr>
      <vt:lpstr>'FIRST EXAM'!Print_Area</vt:lpstr>
      <vt:lpstr>'SECOND EXAM'!Print_Area</vt:lpstr>
      <vt:lpstr>'BORD EXAM'!Print_Titles</vt:lpstr>
      <vt:lpstr>'FIRST EXAM'!Print_Titles</vt:lpstr>
      <vt:lpstr>'SECOND EXAM'!Print_Titles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NISHANT</dc:creator>
  <cp:lastModifiedBy>Admin</cp:lastModifiedBy>
  <cp:lastPrinted>2021-03-21T09:14:11Z</cp:lastPrinted>
  <dcterms:created xsi:type="dcterms:W3CDTF">2012-10-28T07:55:02Z</dcterms:created>
  <dcterms:modified xsi:type="dcterms:W3CDTF">2023-02-15T07:37:04Z</dcterms:modified>
</cp:coreProperties>
</file>